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45" windowWidth="24015" windowHeight="15105"/>
  </bookViews>
  <sheets>
    <sheet name="Instructions" sheetId="11" r:id="rId1"/>
    <sheet name="Reduction Calculations" sheetId="1" r:id="rId2"/>
    <sheet name="Plans Table" sheetId="10" r:id="rId3"/>
    <sheet name="BMP Reduction Factors" sheetId="2" r:id="rId4"/>
    <sheet name="ALCAD Input" sheetId="3" r:id="rId5"/>
    <sheet name="Supporting Documentation" sheetId="12" r:id="rId6"/>
  </sheets>
  <definedNames>
    <definedName name="_xlnm._FilterDatabase" localSheetId="1" hidden="1">'Reduction Calculations'!$A$2:$H$47</definedName>
    <definedName name="BMP_Train_Location">'BMP Reduction Factors'!#REF!</definedName>
    <definedName name="discharge_point_ds">'ALCAD Input'!$A$2:$A$800</definedName>
    <definedName name="_xlnm.Print_Area" localSheetId="3">'BMP Reduction Factors'!$A$1:$B$25</definedName>
    <definedName name="_xlnm.Print_Area" localSheetId="0">Instructions!$A$1:$B$15</definedName>
    <definedName name="_xlnm.Print_Area" localSheetId="1">'Reduction Calculations'!$A$2:$H$47</definedName>
    <definedName name="_xlnm.Print_Titles" localSheetId="1">'Reduction Calculations'!$2:$4</definedName>
  </definedNames>
  <calcPr calcId="152511"/>
</workbook>
</file>

<file path=xl/calcChain.xml><?xml version="1.0" encoding="utf-8"?>
<calcChain xmlns="http://schemas.openxmlformats.org/spreadsheetml/2006/main">
  <c r="A4" i="12" l="1"/>
  <c r="B4" i="12"/>
  <c r="A5" i="12"/>
  <c r="B5" i="12"/>
  <c r="A6" i="12"/>
  <c r="B6" i="12"/>
  <c r="A7" i="12"/>
  <c r="B7" i="12"/>
  <c r="A8" i="12"/>
  <c r="B8" i="12"/>
  <c r="A9" i="12"/>
  <c r="B9" i="12"/>
  <c r="A10" i="12"/>
  <c r="B10" i="12"/>
  <c r="A11" i="12"/>
  <c r="B11" i="12"/>
  <c r="A12" i="12"/>
  <c r="B12" i="12"/>
  <c r="A13" i="12"/>
  <c r="B13" i="12"/>
  <c r="A14" i="12"/>
  <c r="B14" i="12"/>
  <c r="A15" i="12"/>
  <c r="B15" i="12"/>
  <c r="A16" i="12"/>
  <c r="B16" i="12"/>
  <c r="A17" i="12"/>
  <c r="B17" i="12"/>
  <c r="A18" i="12"/>
  <c r="B18" i="12"/>
  <c r="A19" i="12"/>
  <c r="B19" i="12"/>
  <c r="A20" i="12"/>
  <c r="B20" i="12"/>
  <c r="A21" i="12"/>
  <c r="B21" i="12"/>
  <c r="A22" i="12"/>
  <c r="B22" i="12"/>
  <c r="A23" i="12"/>
  <c r="B23" i="12"/>
  <c r="A24" i="12"/>
  <c r="B24" i="12"/>
  <c r="A25" i="12"/>
  <c r="B25" i="12"/>
  <c r="B3" i="12"/>
  <c r="A3" i="12"/>
  <c r="T3" i="3"/>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T102" i="3"/>
  <c r="T103" i="3"/>
  <c r="T104" i="3"/>
  <c r="T105" i="3"/>
  <c r="T106" i="3"/>
  <c r="T107" i="3"/>
  <c r="T108" i="3"/>
  <c r="T109" i="3"/>
  <c r="T110" i="3"/>
  <c r="T111" i="3"/>
  <c r="T112" i="3"/>
  <c r="T113" i="3"/>
  <c r="T114" i="3"/>
  <c r="T115" i="3"/>
  <c r="T116" i="3"/>
  <c r="T117" i="3"/>
  <c r="T118" i="3"/>
  <c r="T119" i="3"/>
  <c r="T120" i="3"/>
  <c r="T121" i="3"/>
  <c r="T122" i="3"/>
  <c r="T123" i="3"/>
  <c r="T124" i="3"/>
  <c r="T125" i="3"/>
  <c r="T126" i="3"/>
  <c r="T127" i="3"/>
  <c r="T128" i="3"/>
  <c r="T129" i="3"/>
  <c r="T130" i="3"/>
  <c r="T131" i="3"/>
  <c r="T132" i="3"/>
  <c r="T133" i="3"/>
  <c r="T134" i="3"/>
  <c r="T135" i="3"/>
  <c r="T136" i="3"/>
  <c r="T137" i="3"/>
  <c r="T138" i="3"/>
  <c r="T139" i="3"/>
  <c r="T140" i="3"/>
  <c r="T141" i="3"/>
  <c r="T142" i="3"/>
  <c r="T143" i="3"/>
  <c r="T144" i="3"/>
  <c r="T145" i="3"/>
  <c r="T146" i="3"/>
  <c r="T147" i="3"/>
  <c r="T148" i="3"/>
  <c r="T149" i="3"/>
  <c r="T150" i="3"/>
  <c r="T151" i="3"/>
  <c r="T152" i="3"/>
  <c r="T153" i="3"/>
  <c r="T154" i="3"/>
  <c r="T155" i="3"/>
  <c r="T156" i="3"/>
  <c r="T157" i="3"/>
  <c r="T158" i="3"/>
  <c r="T159" i="3"/>
  <c r="T160" i="3"/>
  <c r="T161" i="3"/>
  <c r="T162" i="3"/>
  <c r="T163" i="3"/>
  <c r="T164" i="3"/>
  <c r="T165" i="3"/>
  <c r="T166" i="3"/>
  <c r="T167" i="3"/>
  <c r="T168" i="3"/>
  <c r="T169" i="3"/>
  <c r="T170" i="3"/>
  <c r="T171" i="3"/>
  <c r="T172" i="3"/>
  <c r="T173" i="3"/>
  <c r="T174" i="3"/>
  <c r="T175" i="3"/>
  <c r="T176" i="3"/>
  <c r="T177" i="3"/>
  <c r="T178" i="3"/>
  <c r="T179" i="3"/>
  <c r="T180" i="3"/>
  <c r="T181" i="3"/>
  <c r="T182" i="3"/>
  <c r="T183" i="3"/>
  <c r="T184" i="3"/>
  <c r="T185" i="3"/>
  <c r="T186" i="3"/>
  <c r="T187" i="3"/>
  <c r="T188" i="3"/>
  <c r="T189" i="3"/>
  <c r="T190" i="3"/>
  <c r="T191" i="3"/>
  <c r="T192" i="3"/>
  <c r="T193" i="3"/>
  <c r="T194" i="3"/>
  <c r="T195" i="3"/>
  <c r="T196" i="3"/>
  <c r="T197" i="3"/>
  <c r="T198" i="3"/>
  <c r="T199" i="3"/>
  <c r="T200" i="3"/>
  <c r="T201" i="3"/>
  <c r="T202" i="3"/>
  <c r="T203" i="3"/>
  <c r="T204" i="3"/>
  <c r="T205" i="3"/>
  <c r="T206" i="3"/>
  <c r="T207" i="3"/>
  <c r="T208" i="3"/>
  <c r="T209" i="3"/>
  <c r="T210" i="3"/>
  <c r="T211" i="3"/>
  <c r="T212" i="3"/>
  <c r="T213" i="3"/>
  <c r="T214" i="3"/>
  <c r="T215" i="3"/>
  <c r="T216" i="3"/>
  <c r="T217" i="3"/>
  <c r="T218" i="3"/>
  <c r="T219" i="3"/>
  <c r="T220" i="3"/>
  <c r="T221" i="3"/>
  <c r="T222" i="3"/>
  <c r="T223" i="3"/>
  <c r="T224" i="3"/>
  <c r="T225" i="3"/>
  <c r="T226" i="3"/>
  <c r="T227" i="3"/>
  <c r="T228" i="3"/>
  <c r="T229" i="3"/>
  <c r="T230" i="3"/>
  <c r="T231" i="3"/>
  <c r="T232" i="3"/>
  <c r="T233" i="3"/>
  <c r="T234" i="3"/>
  <c r="T235" i="3"/>
  <c r="T236" i="3"/>
  <c r="T237" i="3"/>
  <c r="T238" i="3"/>
  <c r="T239" i="3"/>
  <c r="T240" i="3"/>
  <c r="T241" i="3"/>
  <c r="T242" i="3"/>
  <c r="T243" i="3"/>
  <c r="T244" i="3"/>
  <c r="T245" i="3"/>
  <c r="T246" i="3"/>
  <c r="T247" i="3"/>
  <c r="T248" i="3"/>
  <c r="T249" i="3"/>
  <c r="T250" i="3"/>
  <c r="T251" i="3"/>
  <c r="T252" i="3"/>
  <c r="T253" i="3"/>
  <c r="T254" i="3"/>
  <c r="T255" i="3"/>
  <c r="T256" i="3"/>
  <c r="T257" i="3"/>
  <c r="T258" i="3"/>
  <c r="T259" i="3"/>
  <c r="T260" i="3"/>
  <c r="T261" i="3"/>
  <c r="T262" i="3"/>
  <c r="T263" i="3"/>
  <c r="T264" i="3"/>
  <c r="T265" i="3"/>
  <c r="T266" i="3"/>
  <c r="T267" i="3"/>
  <c r="T268" i="3"/>
  <c r="T269" i="3"/>
  <c r="T270" i="3"/>
  <c r="T271" i="3"/>
  <c r="T272" i="3"/>
  <c r="T273" i="3"/>
  <c r="T274" i="3"/>
  <c r="T275" i="3"/>
  <c r="T276" i="3"/>
  <c r="T277" i="3"/>
  <c r="T278" i="3"/>
  <c r="T279" i="3"/>
  <c r="T280" i="3"/>
  <c r="T281" i="3"/>
  <c r="T282" i="3"/>
  <c r="T283" i="3"/>
  <c r="T284" i="3"/>
  <c r="T285" i="3"/>
  <c r="T286" i="3"/>
  <c r="T287" i="3"/>
  <c r="T288" i="3"/>
  <c r="T289" i="3"/>
  <c r="T290" i="3"/>
  <c r="T291" i="3"/>
  <c r="T292" i="3"/>
  <c r="T293" i="3"/>
  <c r="T294" i="3"/>
  <c r="T295" i="3"/>
  <c r="T296" i="3"/>
  <c r="T297" i="3"/>
  <c r="T298" i="3"/>
  <c r="T299" i="3"/>
  <c r="T300" i="3"/>
  <c r="T301" i="3"/>
  <c r="T302" i="3"/>
  <c r="T303" i="3"/>
  <c r="T304" i="3"/>
  <c r="T305" i="3"/>
  <c r="T306" i="3"/>
  <c r="T307" i="3"/>
  <c r="T308" i="3"/>
  <c r="T309" i="3"/>
  <c r="T310" i="3"/>
  <c r="T311" i="3"/>
  <c r="T312" i="3"/>
  <c r="T313" i="3"/>
  <c r="T314" i="3"/>
  <c r="T315" i="3"/>
  <c r="T316" i="3"/>
  <c r="T317" i="3"/>
  <c r="T318" i="3"/>
  <c r="T319" i="3"/>
  <c r="T320" i="3"/>
  <c r="T321" i="3"/>
  <c r="T322" i="3"/>
  <c r="T323" i="3"/>
  <c r="T324" i="3"/>
  <c r="T325" i="3"/>
  <c r="T326" i="3"/>
  <c r="T327" i="3"/>
  <c r="T328" i="3"/>
  <c r="T329" i="3"/>
  <c r="T330" i="3"/>
  <c r="T331" i="3"/>
  <c r="T332" i="3"/>
  <c r="T333" i="3"/>
  <c r="T334" i="3"/>
  <c r="T335" i="3"/>
  <c r="T336" i="3"/>
  <c r="T337" i="3"/>
  <c r="T338" i="3"/>
  <c r="T339" i="3"/>
  <c r="T340" i="3"/>
  <c r="T341" i="3"/>
  <c r="T342" i="3"/>
  <c r="T343" i="3"/>
  <c r="T344" i="3"/>
  <c r="T345" i="3"/>
  <c r="T346" i="3"/>
  <c r="T347" i="3"/>
  <c r="T348" i="3"/>
  <c r="T349" i="3"/>
  <c r="T350" i="3"/>
  <c r="T351" i="3"/>
  <c r="T352" i="3"/>
  <c r="T353" i="3"/>
  <c r="T354" i="3"/>
  <c r="T355" i="3"/>
  <c r="T356" i="3"/>
  <c r="T357" i="3"/>
  <c r="T358" i="3"/>
  <c r="T359" i="3"/>
  <c r="T360" i="3"/>
  <c r="T361" i="3"/>
  <c r="T362" i="3"/>
  <c r="T363" i="3"/>
  <c r="T364" i="3"/>
  <c r="T365" i="3"/>
  <c r="T366" i="3"/>
  <c r="T367" i="3"/>
  <c r="T368" i="3"/>
  <c r="T369" i="3"/>
  <c r="T370" i="3"/>
  <c r="T371" i="3"/>
  <c r="T372" i="3"/>
  <c r="T373" i="3"/>
  <c r="T374" i="3"/>
  <c r="T375" i="3"/>
  <c r="T376" i="3"/>
  <c r="T377" i="3"/>
  <c r="T378" i="3"/>
  <c r="T379" i="3"/>
  <c r="T380" i="3"/>
  <c r="T381" i="3"/>
  <c r="T382" i="3"/>
  <c r="T383" i="3"/>
  <c r="T384" i="3"/>
  <c r="T385" i="3"/>
  <c r="T386" i="3"/>
  <c r="T387" i="3"/>
  <c r="T388" i="3"/>
  <c r="T389" i="3"/>
  <c r="T390" i="3"/>
  <c r="T391" i="3"/>
  <c r="T392" i="3"/>
  <c r="T393" i="3"/>
  <c r="T394" i="3"/>
  <c r="T395" i="3"/>
  <c r="T396" i="3"/>
  <c r="T397" i="3"/>
  <c r="T398" i="3"/>
  <c r="T399" i="3"/>
  <c r="T400" i="3"/>
  <c r="T401" i="3"/>
  <c r="T402" i="3"/>
  <c r="T403" i="3"/>
  <c r="T404" i="3"/>
  <c r="T405" i="3"/>
  <c r="T406" i="3"/>
  <c r="T407" i="3"/>
  <c r="T408" i="3"/>
  <c r="T409" i="3"/>
  <c r="T410" i="3"/>
  <c r="T411" i="3"/>
  <c r="T412" i="3"/>
  <c r="T413" i="3"/>
  <c r="T414" i="3"/>
  <c r="T415" i="3"/>
  <c r="T416" i="3"/>
  <c r="T417" i="3"/>
  <c r="T418" i="3"/>
  <c r="T419" i="3"/>
  <c r="T420" i="3"/>
  <c r="T421" i="3"/>
  <c r="T422" i="3"/>
  <c r="T423" i="3"/>
  <c r="T424" i="3"/>
  <c r="T425" i="3"/>
  <c r="T426" i="3"/>
  <c r="T427" i="3"/>
  <c r="T428" i="3"/>
  <c r="T429" i="3"/>
  <c r="T430" i="3"/>
  <c r="T431" i="3"/>
  <c r="T432" i="3"/>
  <c r="T433" i="3"/>
  <c r="T434" i="3"/>
  <c r="T435" i="3"/>
  <c r="T436" i="3"/>
  <c r="T437" i="3"/>
  <c r="T438" i="3"/>
  <c r="T439" i="3"/>
  <c r="T440" i="3"/>
  <c r="T441" i="3"/>
  <c r="T442" i="3"/>
  <c r="T443" i="3"/>
  <c r="T444" i="3"/>
  <c r="T445" i="3"/>
  <c r="T446" i="3"/>
  <c r="T447" i="3"/>
  <c r="T448" i="3"/>
  <c r="T449" i="3"/>
  <c r="T450" i="3"/>
  <c r="T451" i="3"/>
  <c r="T452" i="3"/>
  <c r="T453" i="3"/>
  <c r="T454" i="3"/>
  <c r="T455" i="3"/>
  <c r="T456" i="3"/>
  <c r="T457" i="3"/>
  <c r="T458" i="3"/>
  <c r="T459" i="3"/>
  <c r="T460" i="3"/>
  <c r="T461" i="3"/>
  <c r="T462" i="3"/>
  <c r="T463" i="3"/>
  <c r="T464" i="3"/>
  <c r="T465" i="3"/>
  <c r="T466" i="3"/>
  <c r="T467" i="3"/>
  <c r="T468" i="3"/>
  <c r="T469" i="3"/>
  <c r="T470" i="3"/>
  <c r="T471" i="3"/>
  <c r="T472" i="3"/>
  <c r="T473" i="3"/>
  <c r="T474" i="3"/>
  <c r="T475" i="3"/>
  <c r="T476" i="3"/>
  <c r="T477" i="3"/>
  <c r="T478" i="3"/>
  <c r="T479" i="3"/>
  <c r="T480" i="3"/>
  <c r="T481" i="3"/>
  <c r="T482" i="3"/>
  <c r="T483" i="3"/>
  <c r="T484" i="3"/>
  <c r="T485" i="3"/>
  <c r="T486" i="3"/>
  <c r="T487" i="3"/>
  <c r="T488" i="3"/>
  <c r="T489" i="3"/>
  <c r="T490" i="3"/>
  <c r="T491" i="3"/>
  <c r="T492" i="3"/>
  <c r="T493" i="3"/>
  <c r="T494" i="3"/>
  <c r="T495" i="3"/>
  <c r="T496" i="3"/>
  <c r="T497" i="3"/>
  <c r="T498" i="3"/>
  <c r="T499" i="3"/>
  <c r="T500" i="3"/>
  <c r="T501" i="3"/>
  <c r="T502" i="3"/>
  <c r="T503" i="3"/>
  <c r="T504" i="3"/>
  <c r="T505" i="3"/>
  <c r="T506" i="3"/>
  <c r="T507" i="3"/>
  <c r="T508" i="3"/>
  <c r="T509" i="3"/>
  <c r="T510" i="3"/>
  <c r="T511" i="3"/>
  <c r="T512" i="3"/>
  <c r="T513" i="3"/>
  <c r="T514" i="3"/>
  <c r="T515" i="3"/>
  <c r="T516" i="3"/>
  <c r="T517" i="3"/>
  <c r="T518" i="3"/>
  <c r="T519" i="3"/>
  <c r="T520" i="3"/>
  <c r="T521" i="3"/>
  <c r="T522" i="3"/>
  <c r="T523" i="3"/>
  <c r="T524" i="3"/>
  <c r="T525" i="3"/>
  <c r="T526" i="3"/>
  <c r="T527" i="3"/>
  <c r="T528" i="3"/>
  <c r="T529" i="3"/>
  <c r="T530" i="3"/>
  <c r="T531" i="3"/>
  <c r="T532" i="3"/>
  <c r="T533" i="3"/>
  <c r="T534" i="3"/>
  <c r="T535" i="3"/>
  <c r="T536" i="3"/>
  <c r="T537" i="3"/>
  <c r="T538" i="3"/>
  <c r="T539" i="3"/>
  <c r="T540" i="3"/>
  <c r="T541" i="3"/>
  <c r="T542" i="3"/>
  <c r="T543" i="3"/>
  <c r="T544" i="3"/>
  <c r="T545" i="3"/>
  <c r="T546" i="3"/>
  <c r="T547" i="3"/>
  <c r="T548" i="3"/>
  <c r="T549" i="3"/>
  <c r="T550" i="3"/>
  <c r="T551" i="3"/>
  <c r="T552" i="3"/>
  <c r="T553" i="3"/>
  <c r="T554" i="3"/>
  <c r="T555" i="3"/>
  <c r="T556" i="3"/>
  <c r="T557" i="3"/>
  <c r="T558" i="3"/>
  <c r="T559" i="3"/>
  <c r="T560" i="3"/>
  <c r="T561" i="3"/>
  <c r="T562" i="3"/>
  <c r="T563" i="3"/>
  <c r="T564" i="3"/>
  <c r="T565" i="3"/>
  <c r="T566" i="3"/>
  <c r="T567" i="3"/>
  <c r="T568" i="3"/>
  <c r="T569" i="3"/>
  <c r="T570" i="3"/>
  <c r="T571" i="3"/>
  <c r="T572" i="3"/>
  <c r="T573" i="3"/>
  <c r="T574" i="3"/>
  <c r="T575" i="3"/>
  <c r="T576" i="3"/>
  <c r="T577" i="3"/>
  <c r="T578" i="3"/>
  <c r="T579" i="3"/>
  <c r="T580" i="3"/>
  <c r="T581" i="3"/>
  <c r="T582" i="3"/>
  <c r="T583" i="3"/>
  <c r="T584" i="3"/>
  <c r="T585" i="3"/>
  <c r="T586" i="3"/>
  <c r="T587" i="3"/>
  <c r="T588" i="3"/>
  <c r="T589" i="3"/>
  <c r="T590" i="3"/>
  <c r="T591" i="3"/>
  <c r="T592" i="3"/>
  <c r="T593" i="3"/>
  <c r="T594" i="3"/>
  <c r="T595" i="3"/>
  <c r="T596" i="3"/>
  <c r="T597" i="3"/>
  <c r="T598" i="3"/>
  <c r="T599" i="3"/>
  <c r="T600" i="3"/>
  <c r="T601" i="3"/>
  <c r="T602" i="3"/>
  <c r="T603" i="3"/>
  <c r="T604" i="3"/>
  <c r="T605" i="3"/>
  <c r="T606" i="3"/>
  <c r="T607" i="3"/>
  <c r="T608" i="3"/>
  <c r="T609" i="3"/>
  <c r="T610" i="3"/>
  <c r="T611" i="3"/>
  <c r="T612" i="3"/>
  <c r="T613" i="3"/>
  <c r="T614" i="3"/>
  <c r="T615" i="3"/>
  <c r="T616" i="3"/>
  <c r="T617" i="3"/>
  <c r="T618" i="3"/>
  <c r="T619" i="3"/>
  <c r="T620" i="3"/>
  <c r="T621" i="3"/>
  <c r="T622" i="3"/>
  <c r="T623" i="3"/>
  <c r="T624" i="3"/>
  <c r="T625" i="3"/>
  <c r="T626" i="3"/>
  <c r="T627" i="3"/>
  <c r="T628" i="3"/>
  <c r="T629" i="3"/>
  <c r="T630" i="3"/>
  <c r="T631" i="3"/>
  <c r="T632" i="3"/>
  <c r="T633" i="3"/>
  <c r="T634" i="3"/>
  <c r="T635" i="3"/>
  <c r="T636" i="3"/>
  <c r="T637" i="3"/>
  <c r="T638" i="3"/>
  <c r="T639" i="3"/>
  <c r="T640" i="3"/>
  <c r="T641" i="3"/>
  <c r="T642" i="3"/>
  <c r="T643" i="3"/>
  <c r="T644" i="3"/>
  <c r="T645" i="3"/>
  <c r="T646" i="3"/>
  <c r="T647" i="3"/>
  <c r="T648" i="3"/>
  <c r="T649" i="3"/>
  <c r="T650" i="3"/>
  <c r="T651" i="3"/>
  <c r="T652" i="3"/>
  <c r="T653" i="3"/>
  <c r="T654" i="3"/>
  <c r="T655" i="3"/>
  <c r="T656" i="3"/>
  <c r="T657" i="3"/>
  <c r="T658" i="3"/>
  <c r="T659" i="3"/>
  <c r="T660" i="3"/>
  <c r="T661" i="3"/>
  <c r="T662" i="3"/>
  <c r="T663" i="3"/>
  <c r="T664" i="3"/>
  <c r="T665" i="3"/>
  <c r="T666" i="3"/>
  <c r="T667" i="3"/>
  <c r="T668" i="3"/>
  <c r="T669" i="3"/>
  <c r="T670" i="3"/>
  <c r="T671" i="3"/>
  <c r="T672" i="3"/>
  <c r="T673" i="3"/>
  <c r="T674" i="3"/>
  <c r="T675" i="3"/>
  <c r="T676" i="3"/>
  <c r="T677" i="3"/>
  <c r="T678" i="3"/>
  <c r="T679" i="3"/>
  <c r="T680" i="3"/>
  <c r="T681" i="3"/>
  <c r="T682" i="3"/>
  <c r="T683" i="3"/>
  <c r="T684" i="3"/>
  <c r="T685" i="3"/>
  <c r="T686" i="3"/>
  <c r="T687" i="3"/>
  <c r="T688" i="3"/>
  <c r="T689" i="3"/>
  <c r="T690" i="3"/>
  <c r="T691" i="3"/>
  <c r="T692" i="3"/>
  <c r="T693" i="3"/>
  <c r="T694" i="3"/>
  <c r="T695" i="3"/>
  <c r="T696" i="3"/>
  <c r="T697" i="3"/>
  <c r="T698" i="3"/>
  <c r="T699" i="3"/>
  <c r="T700" i="3"/>
  <c r="T701" i="3"/>
  <c r="T702" i="3"/>
  <c r="T703" i="3"/>
  <c r="T704" i="3"/>
  <c r="T705" i="3"/>
  <c r="T706" i="3"/>
  <c r="T707" i="3"/>
  <c r="T708" i="3"/>
  <c r="T709" i="3"/>
  <c r="T710" i="3"/>
  <c r="T711" i="3"/>
  <c r="T712" i="3"/>
  <c r="T713" i="3"/>
  <c r="T714" i="3"/>
  <c r="T715" i="3"/>
  <c r="T716" i="3"/>
  <c r="T717" i="3"/>
  <c r="T718" i="3"/>
  <c r="T719" i="3"/>
  <c r="T720" i="3"/>
  <c r="T721" i="3"/>
  <c r="T722" i="3"/>
  <c r="T723" i="3"/>
  <c r="T724" i="3"/>
  <c r="T725" i="3"/>
  <c r="T726" i="3"/>
  <c r="T727" i="3"/>
  <c r="T728" i="3"/>
  <c r="T729" i="3"/>
  <c r="T730" i="3"/>
  <c r="T731" i="3"/>
  <c r="T732" i="3"/>
  <c r="T733" i="3"/>
  <c r="T734" i="3"/>
  <c r="T735" i="3"/>
  <c r="T736" i="3"/>
  <c r="T737" i="3"/>
  <c r="T738" i="3"/>
  <c r="T739" i="3"/>
  <c r="T740" i="3"/>
  <c r="T741" i="3"/>
  <c r="T742" i="3"/>
  <c r="T743" i="3"/>
  <c r="T744" i="3"/>
  <c r="T745" i="3"/>
  <c r="T746" i="3"/>
  <c r="T747" i="3"/>
  <c r="T748" i="3"/>
  <c r="T749" i="3"/>
  <c r="T750" i="3"/>
  <c r="T751" i="3"/>
  <c r="T752" i="3"/>
  <c r="T753" i="3"/>
  <c r="T754" i="3"/>
  <c r="T755" i="3"/>
  <c r="T756" i="3"/>
  <c r="T757" i="3"/>
  <c r="T758" i="3"/>
  <c r="T759" i="3"/>
  <c r="T760" i="3"/>
  <c r="T761" i="3"/>
  <c r="T762" i="3"/>
  <c r="T763" i="3"/>
  <c r="T764" i="3"/>
  <c r="T765" i="3"/>
  <c r="T766" i="3"/>
  <c r="T767" i="3"/>
  <c r="T768" i="3"/>
  <c r="T769" i="3"/>
  <c r="T770" i="3"/>
  <c r="T771" i="3"/>
  <c r="T772" i="3"/>
  <c r="T773" i="3"/>
  <c r="T774" i="3"/>
  <c r="T775" i="3"/>
  <c r="T776" i="3"/>
  <c r="T777" i="3"/>
  <c r="T778" i="3"/>
  <c r="T779" i="3"/>
  <c r="T780" i="3"/>
  <c r="T781" i="3"/>
  <c r="T782" i="3"/>
  <c r="T783" i="3"/>
  <c r="T784" i="3"/>
  <c r="T785" i="3"/>
  <c r="T786" i="3"/>
  <c r="T787" i="3"/>
  <c r="T788" i="3"/>
  <c r="T789" i="3"/>
  <c r="T790" i="3"/>
  <c r="T791" i="3"/>
  <c r="T792" i="3"/>
  <c r="T793" i="3"/>
  <c r="T794" i="3"/>
  <c r="T795" i="3"/>
  <c r="T796" i="3"/>
  <c r="T797" i="3"/>
  <c r="T798" i="3"/>
  <c r="T799" i="3"/>
  <c r="T800" i="3"/>
  <c r="T801" i="3"/>
  <c r="T802" i="3"/>
  <c r="T803" i="3"/>
  <c r="T804" i="3"/>
  <c r="T805" i="3"/>
  <c r="A34" i="10" l="1"/>
  <c r="B34" i="10" s="1"/>
  <c r="A35" i="10"/>
  <c r="B35" i="10" s="1"/>
  <c r="A36" i="10"/>
  <c r="B36" i="10" s="1"/>
  <c r="F36" i="10"/>
  <c r="A37" i="10"/>
  <c r="E37" i="10" s="1"/>
  <c r="B37" i="10"/>
  <c r="C37" i="10"/>
  <c r="D37" i="10"/>
  <c r="A38" i="10"/>
  <c r="B38" i="10" s="1"/>
  <c r="A39" i="10"/>
  <c r="B39" i="10" s="1"/>
  <c r="E39" i="10"/>
  <c r="F39" i="10"/>
  <c r="A40" i="10"/>
  <c r="E40" i="10" s="1"/>
  <c r="B40" i="10"/>
  <c r="C40" i="10"/>
  <c r="D40" i="10"/>
  <c r="A41" i="10"/>
  <c r="B41" i="10" s="1"/>
  <c r="C41" i="10"/>
  <c r="D41" i="10"/>
  <c r="E41" i="10"/>
  <c r="F41" i="10"/>
  <c r="A42" i="10"/>
  <c r="B42" i="10" s="1"/>
  <c r="A43" i="10"/>
  <c r="B43" i="10" s="1"/>
  <c r="F43" i="10"/>
  <c r="A44" i="10"/>
  <c r="D44" i="10" s="1"/>
  <c r="B44" i="10"/>
  <c r="C44" i="10"/>
  <c r="F44" i="10"/>
  <c r="A45" i="10"/>
  <c r="B45" i="10"/>
  <c r="C45" i="10"/>
  <c r="D45" i="10"/>
  <c r="E45" i="10"/>
  <c r="F45" i="10"/>
  <c r="A46" i="10"/>
  <c r="B46" i="10" s="1"/>
  <c r="A47" i="10"/>
  <c r="B47" i="10" s="1"/>
  <c r="F47" i="10"/>
  <c r="A48" i="10"/>
  <c r="B48" i="10" s="1"/>
  <c r="C48" i="10"/>
  <c r="D48" i="10"/>
  <c r="E48" i="10"/>
  <c r="F48" i="10"/>
  <c r="A49" i="10"/>
  <c r="B49" i="10"/>
  <c r="C49" i="10"/>
  <c r="D49" i="10"/>
  <c r="E49" i="10"/>
  <c r="F49" i="10"/>
  <c r="A50" i="10"/>
  <c r="B50" i="10" s="1"/>
  <c r="A51" i="10"/>
  <c r="B51" i="10" s="1"/>
  <c r="E51" i="10"/>
  <c r="F51" i="10"/>
  <c r="A52" i="10"/>
  <c r="B52" i="10"/>
  <c r="C52" i="10"/>
  <c r="D52" i="10"/>
  <c r="E52" i="10"/>
  <c r="F52" i="10"/>
  <c r="A53" i="10"/>
  <c r="C53" i="10" s="1"/>
  <c r="B53" i="10"/>
  <c r="E53" i="10"/>
  <c r="F53" i="10"/>
  <c r="A54" i="10"/>
  <c r="B54" i="10" s="1"/>
  <c r="A55" i="10"/>
  <c r="B55" i="10" s="1"/>
  <c r="F55" i="10"/>
  <c r="A56" i="10"/>
  <c r="F56" i="10" s="1"/>
  <c r="B56" i="10"/>
  <c r="C56" i="10"/>
  <c r="D56" i="10"/>
  <c r="E56" i="10"/>
  <c r="A57" i="10"/>
  <c r="B57" i="10"/>
  <c r="C57" i="10"/>
  <c r="D57" i="10"/>
  <c r="E57" i="10"/>
  <c r="F57" i="10"/>
  <c r="A58" i="10"/>
  <c r="B58" i="10" s="1"/>
  <c r="A59" i="10"/>
  <c r="B59" i="10" s="1"/>
  <c r="F59" i="10"/>
  <c r="A60" i="10"/>
  <c r="C60" i="10" s="1"/>
  <c r="B60" i="10"/>
  <c r="E60" i="10"/>
  <c r="F60" i="10"/>
  <c r="A61" i="10"/>
  <c r="B61" i="10" s="1"/>
  <c r="D61" i="10"/>
  <c r="E61" i="10"/>
  <c r="F61" i="10"/>
  <c r="A62" i="10"/>
  <c r="B62" i="10" s="1"/>
  <c r="A63" i="10"/>
  <c r="B63" i="10" s="1"/>
  <c r="A64" i="10"/>
  <c r="B64" i="10"/>
  <c r="C64" i="10"/>
  <c r="D64" i="10"/>
  <c r="E64" i="10"/>
  <c r="F64" i="10"/>
  <c r="A65" i="10"/>
  <c r="C65" i="10" s="1"/>
  <c r="B65" i="10"/>
  <c r="A66" i="10"/>
  <c r="B66" i="10" s="1"/>
  <c r="A67" i="10"/>
  <c r="B67" i="10" s="1"/>
  <c r="A68" i="10"/>
  <c r="B68" i="10"/>
  <c r="C68" i="10"/>
  <c r="D68" i="10"/>
  <c r="E68" i="10"/>
  <c r="F68" i="10"/>
  <c r="A69" i="10"/>
  <c r="B69" i="10"/>
  <c r="C69" i="10"/>
  <c r="D69" i="10"/>
  <c r="E69" i="10"/>
  <c r="F69" i="10"/>
  <c r="A70" i="10"/>
  <c r="B70" i="10" s="1"/>
  <c r="A71" i="10"/>
  <c r="B71" i="10" s="1"/>
  <c r="E71" i="10"/>
  <c r="F71" i="10"/>
  <c r="A72" i="10"/>
  <c r="C72" i="10" s="1"/>
  <c r="B72" i="10"/>
  <c r="E72" i="10"/>
  <c r="F72" i="10"/>
  <c r="A73" i="10"/>
  <c r="B73" i="10" s="1"/>
  <c r="D73" i="10"/>
  <c r="E73" i="10"/>
  <c r="F73" i="10"/>
  <c r="A74" i="10"/>
  <c r="B74" i="10" s="1"/>
  <c r="A75" i="10"/>
  <c r="B75" i="10" s="1"/>
  <c r="A76" i="10"/>
  <c r="B76" i="10"/>
  <c r="C76" i="10"/>
  <c r="D76" i="10"/>
  <c r="E76" i="10"/>
  <c r="F76" i="10"/>
  <c r="A77" i="10"/>
  <c r="C77" i="10" s="1"/>
  <c r="B77" i="10"/>
  <c r="A78" i="10"/>
  <c r="B78" i="10" s="1"/>
  <c r="A79" i="10"/>
  <c r="B79" i="10" s="1"/>
  <c r="A80" i="10"/>
  <c r="B80" i="10"/>
  <c r="C80" i="10"/>
  <c r="D80" i="10"/>
  <c r="E80" i="10"/>
  <c r="F80" i="10"/>
  <c r="A81" i="10"/>
  <c r="B81" i="10"/>
  <c r="C81" i="10"/>
  <c r="D81" i="10"/>
  <c r="E81" i="10"/>
  <c r="F81" i="10"/>
  <c r="A82" i="10"/>
  <c r="B82" i="10" s="1"/>
  <c r="A83" i="10"/>
  <c r="B83" i="10" s="1"/>
  <c r="E83" i="10"/>
  <c r="F83" i="10"/>
  <c r="A84" i="10"/>
  <c r="C84" i="10" s="1"/>
  <c r="B84" i="10"/>
  <c r="E84" i="10"/>
  <c r="F84" i="10"/>
  <c r="A85" i="10"/>
  <c r="B85" i="10" s="1"/>
  <c r="D85" i="10"/>
  <c r="E85" i="10"/>
  <c r="F85" i="10"/>
  <c r="A86" i="10"/>
  <c r="B86" i="10" s="1"/>
  <c r="A87" i="10"/>
  <c r="B87" i="10" s="1"/>
  <c r="A88" i="10"/>
  <c r="B88" i="10"/>
  <c r="C88" i="10"/>
  <c r="D88" i="10"/>
  <c r="E88" i="10"/>
  <c r="F88" i="10"/>
  <c r="A89" i="10"/>
  <c r="C89" i="10" s="1"/>
  <c r="B89" i="10"/>
  <c r="A90" i="10"/>
  <c r="B90" i="10" s="1"/>
  <c r="A91" i="10"/>
  <c r="B91" i="10" s="1"/>
  <c r="A92" i="10"/>
  <c r="B92" i="10"/>
  <c r="C92" i="10"/>
  <c r="D92" i="10"/>
  <c r="E92" i="10"/>
  <c r="F92" i="10"/>
  <c r="A93" i="10"/>
  <c r="B93" i="10"/>
  <c r="C93" i="10"/>
  <c r="D93" i="10"/>
  <c r="E93" i="10"/>
  <c r="F93" i="10"/>
  <c r="A94" i="10"/>
  <c r="B94" i="10" s="1"/>
  <c r="A95" i="10"/>
  <c r="B95" i="10" s="1"/>
  <c r="E95" i="10"/>
  <c r="F95" i="10"/>
  <c r="A96" i="10"/>
  <c r="C96" i="10" s="1"/>
  <c r="B96" i="10"/>
  <c r="E96" i="10"/>
  <c r="F96" i="10"/>
  <c r="A97" i="10"/>
  <c r="B97" i="10" s="1"/>
  <c r="D97" i="10"/>
  <c r="E97" i="10"/>
  <c r="F97" i="10"/>
  <c r="A98" i="10"/>
  <c r="B98" i="10" s="1"/>
  <c r="A99" i="10"/>
  <c r="B99" i="10" s="1"/>
  <c r="A100" i="10"/>
  <c r="B100" i="10"/>
  <c r="C100" i="10"/>
  <c r="D100" i="10"/>
  <c r="E100" i="10"/>
  <c r="F100" i="10"/>
  <c r="A101" i="10"/>
  <c r="C101" i="10" s="1"/>
  <c r="B101" i="10"/>
  <c r="A102" i="10"/>
  <c r="B102" i="10" s="1"/>
  <c r="A103" i="10"/>
  <c r="B103" i="10" s="1"/>
  <c r="A104" i="10"/>
  <c r="B104" i="10"/>
  <c r="C104" i="10"/>
  <c r="D104" i="10"/>
  <c r="E104" i="10"/>
  <c r="F104" i="10"/>
  <c r="A105" i="10"/>
  <c r="B105" i="10"/>
  <c r="C105" i="10"/>
  <c r="D105" i="10"/>
  <c r="E105" i="10"/>
  <c r="F105" i="10"/>
  <c r="A106" i="10"/>
  <c r="B106" i="10" s="1"/>
  <c r="A107" i="10"/>
  <c r="B107" i="10" s="1"/>
  <c r="E107" i="10"/>
  <c r="F107" i="10"/>
  <c r="A108" i="10"/>
  <c r="C108" i="10" s="1"/>
  <c r="B108" i="10"/>
  <c r="E108" i="10"/>
  <c r="F108" i="10"/>
  <c r="A109" i="10"/>
  <c r="B109" i="10" s="1"/>
  <c r="D109" i="10"/>
  <c r="E109" i="10"/>
  <c r="F109" i="10"/>
  <c r="A110" i="10"/>
  <c r="B110" i="10" s="1"/>
  <c r="A111" i="10"/>
  <c r="B111" i="10" s="1"/>
  <c r="A112" i="10"/>
  <c r="B112" i="10"/>
  <c r="C112" i="10"/>
  <c r="D112" i="10"/>
  <c r="E112" i="10"/>
  <c r="F112" i="10"/>
  <c r="A113" i="10"/>
  <c r="C113" i="10" s="1"/>
  <c r="B113" i="10"/>
  <c r="A114" i="10"/>
  <c r="B114" i="10" s="1"/>
  <c r="A115" i="10"/>
  <c r="B115" i="10" s="1"/>
  <c r="A116" i="10"/>
  <c r="B116" i="10"/>
  <c r="C116" i="10"/>
  <c r="D116" i="10"/>
  <c r="E116" i="10"/>
  <c r="F116" i="10"/>
  <c r="A117" i="10"/>
  <c r="B117" i="10"/>
  <c r="C117" i="10"/>
  <c r="D117" i="10"/>
  <c r="E117" i="10"/>
  <c r="F117" i="10"/>
  <c r="A3" i="10"/>
  <c r="B3" i="10" s="1"/>
  <c r="A4" i="10"/>
  <c r="D4" i="10" s="1"/>
  <c r="B4" i="10"/>
  <c r="C4" i="10"/>
  <c r="A5" i="10"/>
  <c r="B5" i="10" s="1"/>
  <c r="C5" i="10"/>
  <c r="D5" i="10"/>
  <c r="E5" i="10"/>
  <c r="A6" i="10"/>
  <c r="B6" i="10" s="1"/>
  <c r="C6" i="10"/>
  <c r="D6" i="10"/>
  <c r="E6" i="10"/>
  <c r="A7" i="10"/>
  <c r="B7" i="10" s="1"/>
  <c r="A8" i="10"/>
  <c r="B8" i="10" s="1"/>
  <c r="D8" i="10"/>
  <c r="E8" i="10"/>
  <c r="A9" i="10"/>
  <c r="B9" i="10"/>
  <c r="C9" i="10"/>
  <c r="D9" i="10"/>
  <c r="E9" i="10"/>
  <c r="A10" i="10"/>
  <c r="B10" i="10" s="1"/>
  <c r="A11" i="10"/>
  <c r="B11" i="10" s="1"/>
  <c r="A12" i="10"/>
  <c r="B12" i="10" s="1"/>
  <c r="E12" i="10"/>
  <c r="A13" i="10"/>
  <c r="E13" i="10" s="1"/>
  <c r="B13" i="10"/>
  <c r="C13" i="10"/>
  <c r="D13" i="10"/>
  <c r="A14" i="10"/>
  <c r="B14" i="10"/>
  <c r="C14" i="10"/>
  <c r="D14" i="10"/>
  <c r="E14" i="10"/>
  <c r="A15" i="10"/>
  <c r="B15" i="10" s="1"/>
  <c r="A16" i="10"/>
  <c r="C16" i="10" s="1"/>
  <c r="A17" i="10"/>
  <c r="C17" i="10" s="1"/>
  <c r="B17" i="10"/>
  <c r="A18" i="10"/>
  <c r="B18" i="10"/>
  <c r="C18" i="10"/>
  <c r="D18" i="10"/>
  <c r="E18" i="10"/>
  <c r="A19" i="10"/>
  <c r="B19" i="10" s="1"/>
  <c r="A20" i="10"/>
  <c r="B20" i="10"/>
  <c r="C20" i="10"/>
  <c r="D20" i="10"/>
  <c r="E20" i="10"/>
  <c r="A21" i="10"/>
  <c r="B21" i="10"/>
  <c r="C21" i="10"/>
  <c r="D21" i="10"/>
  <c r="E21" i="10"/>
  <c r="A22" i="10"/>
  <c r="F22" i="10" s="1"/>
  <c r="B22" i="10"/>
  <c r="C22" i="10"/>
  <c r="D22" i="10"/>
  <c r="E22" i="10"/>
  <c r="A23" i="10"/>
  <c r="B23" i="10" s="1"/>
  <c r="A24" i="10"/>
  <c r="B24" i="10" s="1"/>
  <c r="C24" i="10"/>
  <c r="D24" i="10"/>
  <c r="E24" i="10"/>
  <c r="F24" i="10"/>
  <c r="A25" i="10"/>
  <c r="B25" i="10"/>
  <c r="C25" i="10"/>
  <c r="D25" i="10"/>
  <c r="E25" i="10"/>
  <c r="F25" i="10"/>
  <c r="A26" i="10"/>
  <c r="B26" i="10"/>
  <c r="C26" i="10"/>
  <c r="D26" i="10"/>
  <c r="E26" i="10"/>
  <c r="F26" i="10"/>
  <c r="A27" i="10"/>
  <c r="B27" i="10" s="1"/>
  <c r="A28" i="10"/>
  <c r="D28" i="10" s="1"/>
  <c r="B28" i="10"/>
  <c r="C28" i="10"/>
  <c r="A29" i="10"/>
  <c r="B29" i="10"/>
  <c r="C29" i="10"/>
  <c r="D29" i="10"/>
  <c r="E29" i="10"/>
  <c r="F29" i="10"/>
  <c r="A30" i="10"/>
  <c r="F30" i="10" s="1"/>
  <c r="B30" i="10"/>
  <c r="C30" i="10"/>
  <c r="D30" i="10"/>
  <c r="E30" i="10"/>
  <c r="A31" i="10"/>
  <c r="B31" i="10" s="1"/>
  <c r="A32" i="10"/>
  <c r="B32" i="10"/>
  <c r="C32" i="10"/>
  <c r="D32" i="10"/>
  <c r="E32" i="10"/>
  <c r="F32" i="10"/>
  <c r="A33" i="10"/>
  <c r="C33" i="10" s="1"/>
  <c r="B33" i="10"/>
  <c r="A2" i="10"/>
  <c r="C2" i="10" s="1"/>
  <c r="C8" i="10" l="1"/>
  <c r="F111" i="10"/>
  <c r="F99" i="10"/>
  <c r="F87" i="10"/>
  <c r="F75" i="10"/>
  <c r="F63" i="10"/>
  <c r="E44" i="10"/>
  <c r="F37" i="10"/>
  <c r="E111" i="10"/>
  <c r="E99" i="10"/>
  <c r="E87" i="10"/>
  <c r="E75" i="10"/>
  <c r="E63" i="10"/>
  <c r="D12" i="10"/>
  <c r="C109" i="10"/>
  <c r="C97" i="10"/>
  <c r="C85" i="10"/>
  <c r="C73" i="10"/>
  <c r="C61" i="10"/>
  <c r="E36" i="10"/>
  <c r="C12" i="10"/>
  <c r="F115" i="10"/>
  <c r="F103" i="10"/>
  <c r="F91" i="10"/>
  <c r="F79" i="10"/>
  <c r="F67" i="10"/>
  <c r="D36" i="10"/>
  <c r="E115" i="10"/>
  <c r="E103" i="10"/>
  <c r="E91" i="10"/>
  <c r="E79" i="10"/>
  <c r="E67" i="10"/>
  <c r="C36" i="10"/>
  <c r="E2" i="10"/>
  <c r="D2" i="10"/>
  <c r="F33" i="10"/>
  <c r="E10" i="10"/>
  <c r="F113" i="10"/>
  <c r="D108" i="10"/>
  <c r="F101" i="10"/>
  <c r="D96" i="10"/>
  <c r="F89" i="10"/>
  <c r="D84" i="10"/>
  <c r="F77" i="10"/>
  <c r="D72" i="10"/>
  <c r="F65" i="10"/>
  <c r="D60" i="10"/>
  <c r="D53" i="10"/>
  <c r="F35" i="10"/>
  <c r="E33" i="10"/>
  <c r="F28" i="10"/>
  <c r="E17" i="10"/>
  <c r="D10" i="10"/>
  <c r="E113" i="10"/>
  <c r="E101" i="10"/>
  <c r="E89" i="10"/>
  <c r="E77" i="10"/>
  <c r="E65" i="10"/>
  <c r="E35" i="10"/>
  <c r="B2" i="10"/>
  <c r="D33" i="10"/>
  <c r="E28" i="10"/>
  <c r="D17" i="10"/>
  <c r="E4" i="10"/>
  <c r="D113" i="10"/>
  <c r="D101" i="10"/>
  <c r="D89" i="10"/>
  <c r="D77" i="10"/>
  <c r="C10" i="10"/>
  <c r="D65" i="10"/>
  <c r="F40" i="10"/>
  <c r="E59" i="10"/>
  <c r="E55" i="10"/>
  <c r="E43" i="10"/>
  <c r="D115" i="10"/>
  <c r="D111" i="10"/>
  <c r="D107" i="10"/>
  <c r="D103" i="10"/>
  <c r="D99" i="10"/>
  <c r="D95" i="10"/>
  <c r="D91" i="10"/>
  <c r="D87" i="10"/>
  <c r="D83" i="10"/>
  <c r="D79" i="10"/>
  <c r="D75" i="10"/>
  <c r="D71" i="10"/>
  <c r="D67" i="10"/>
  <c r="D63" i="10"/>
  <c r="D59" i="10"/>
  <c r="D55" i="10"/>
  <c r="D51" i="10"/>
  <c r="D47" i="10"/>
  <c r="D43" i="10"/>
  <c r="D39" i="10"/>
  <c r="D35" i="10"/>
  <c r="E47" i="10"/>
  <c r="C115" i="10"/>
  <c r="C111" i="10"/>
  <c r="C107" i="10"/>
  <c r="C103" i="10"/>
  <c r="C99" i="10"/>
  <c r="C95" i="10"/>
  <c r="C91" i="10"/>
  <c r="C87" i="10"/>
  <c r="C83" i="10"/>
  <c r="C79" i="10"/>
  <c r="C75" i="10"/>
  <c r="C71" i="10"/>
  <c r="C67" i="10"/>
  <c r="C63" i="10"/>
  <c r="C59" i="10"/>
  <c r="C55" i="10"/>
  <c r="C51" i="10"/>
  <c r="C47" i="10"/>
  <c r="C43" i="10"/>
  <c r="C39" i="10"/>
  <c r="C35" i="10"/>
  <c r="F110" i="10"/>
  <c r="F86" i="10"/>
  <c r="F70" i="10"/>
  <c r="F66" i="10"/>
  <c r="F62" i="10"/>
  <c r="F58" i="10"/>
  <c r="F54" i="10"/>
  <c r="F50" i="10"/>
  <c r="F46" i="10"/>
  <c r="F42" i="10"/>
  <c r="F38" i="10"/>
  <c r="F34" i="10"/>
  <c r="E78" i="10"/>
  <c r="E54" i="10"/>
  <c r="E38" i="10"/>
  <c r="E34" i="10"/>
  <c r="F98" i="10"/>
  <c r="F74" i="10"/>
  <c r="E106" i="10"/>
  <c r="E98" i="10"/>
  <c r="E90" i="10"/>
  <c r="E82" i="10"/>
  <c r="E74" i="10"/>
  <c r="E66" i="10"/>
  <c r="E58" i="10"/>
  <c r="E50" i="10"/>
  <c r="D114" i="10"/>
  <c r="D110" i="10"/>
  <c r="D106" i="10"/>
  <c r="D102" i="10"/>
  <c r="D98" i="10"/>
  <c r="D94" i="10"/>
  <c r="D90" i="10"/>
  <c r="D86" i="10"/>
  <c r="D82" i="10"/>
  <c r="D78" i="10"/>
  <c r="D74" i="10"/>
  <c r="D70" i="10"/>
  <c r="D66" i="10"/>
  <c r="D62" i="10"/>
  <c r="D58" i="10"/>
  <c r="D54" i="10"/>
  <c r="D50" i="10"/>
  <c r="D46" i="10"/>
  <c r="D42" i="10"/>
  <c r="D38" i="10"/>
  <c r="D34" i="10"/>
  <c r="F114" i="10"/>
  <c r="F106" i="10"/>
  <c r="F102" i="10"/>
  <c r="F90" i="10"/>
  <c r="F82" i="10"/>
  <c r="E110" i="10"/>
  <c r="E94" i="10"/>
  <c r="E70" i="10"/>
  <c r="E46" i="10"/>
  <c r="C114" i="10"/>
  <c r="C110" i="10"/>
  <c r="C106" i="10"/>
  <c r="C102" i="10"/>
  <c r="C98" i="10"/>
  <c r="C94" i="10"/>
  <c r="C90" i="10"/>
  <c r="C86" i="10"/>
  <c r="C82" i="10"/>
  <c r="C78" i="10"/>
  <c r="C74" i="10"/>
  <c r="C70" i="10"/>
  <c r="C66" i="10"/>
  <c r="C62" i="10"/>
  <c r="C58" i="10"/>
  <c r="C54" i="10"/>
  <c r="C50" i="10"/>
  <c r="C46" i="10"/>
  <c r="C42" i="10"/>
  <c r="C38" i="10"/>
  <c r="C34" i="10"/>
  <c r="F94" i="10"/>
  <c r="F78" i="10"/>
  <c r="E114" i="10"/>
  <c r="E102" i="10"/>
  <c r="E86" i="10"/>
  <c r="E62" i="10"/>
  <c r="E42" i="10"/>
  <c r="B16" i="10"/>
  <c r="E16" i="10"/>
  <c r="F31" i="10"/>
  <c r="F23" i="10"/>
  <c r="E31" i="10"/>
  <c r="E11" i="10"/>
  <c r="D27" i="10"/>
  <c r="D19" i="10"/>
  <c r="D15" i="10"/>
  <c r="D11" i="10"/>
  <c r="D7" i="10"/>
  <c r="D3" i="10"/>
  <c r="D16" i="10"/>
  <c r="F27" i="10"/>
  <c r="E23" i="10"/>
  <c r="E15" i="10"/>
  <c r="E3" i="10"/>
  <c r="D23" i="10"/>
  <c r="C31" i="10"/>
  <c r="C27" i="10"/>
  <c r="C23" i="10"/>
  <c r="C19" i="10"/>
  <c r="C15" i="10"/>
  <c r="C11" i="10"/>
  <c r="C7" i="10"/>
  <c r="C3" i="10"/>
  <c r="E27" i="10"/>
  <c r="E19" i="10"/>
  <c r="E7" i="10"/>
  <c r="D31" i="10"/>
  <c r="A95" i="1" l="1" a="1"/>
  <c r="A95" i="1" s="1"/>
  <c r="A220" i="1" a="1"/>
  <c r="A220" i="1" s="1"/>
  <c r="C6" i="1"/>
  <c r="E6" i="1" s="1"/>
  <c r="C7" i="1"/>
  <c r="E7" i="1" s="1"/>
  <c r="G7" i="1" s="1"/>
  <c r="C8" i="1"/>
  <c r="E8" i="1" s="1"/>
  <c r="G8" i="1" s="1"/>
  <c r="C9" i="1"/>
  <c r="E9" i="1" s="1"/>
  <c r="G9" i="1" s="1"/>
  <c r="C10" i="1"/>
  <c r="E10" i="1" s="1"/>
  <c r="G10" i="1" s="1"/>
  <c r="H10" i="1" s="1"/>
  <c r="C11" i="1"/>
  <c r="E11" i="1" s="1"/>
  <c r="G11" i="1" s="1"/>
  <c r="C12" i="1"/>
  <c r="E12" i="1" s="1"/>
  <c r="C13" i="1"/>
  <c r="E13" i="1" s="1"/>
  <c r="G13" i="1" s="1"/>
  <c r="C14" i="1"/>
  <c r="H14" i="1" s="1"/>
  <c r="E14" i="1"/>
  <c r="G14" i="1" s="1"/>
  <c r="C15" i="1"/>
  <c r="E15" i="1" s="1"/>
  <c r="G15" i="1" s="1"/>
  <c r="C16" i="1"/>
  <c r="E16" i="1" s="1"/>
  <c r="G16" i="1" s="1"/>
  <c r="C17" i="1"/>
  <c r="E17" i="1" s="1"/>
  <c r="G17" i="1" s="1"/>
  <c r="H17" i="1" s="1"/>
  <c r="C18" i="1"/>
  <c r="E18" i="1" s="1"/>
  <c r="C19" i="1"/>
  <c r="E19" i="1" s="1"/>
  <c r="G19" i="1" s="1"/>
  <c r="C20" i="1"/>
  <c r="E20" i="1"/>
  <c r="G20" i="1" s="1"/>
  <c r="C21" i="1"/>
  <c r="E21" i="1" s="1"/>
  <c r="G21" i="1" s="1"/>
  <c r="C22" i="1"/>
  <c r="E22" i="1" s="1"/>
  <c r="G22" i="1" s="1"/>
  <c r="C23" i="1"/>
  <c r="E23" i="1" s="1"/>
  <c r="C24" i="1"/>
  <c r="E24" i="1" s="1"/>
  <c r="C25" i="1"/>
  <c r="E25" i="1" s="1"/>
  <c r="G25" i="1" s="1"/>
  <c r="C26" i="1"/>
  <c r="E26" i="1" s="1"/>
  <c r="C27" i="1"/>
  <c r="E27" i="1" s="1"/>
  <c r="G27" i="1" s="1"/>
  <c r="C28" i="1"/>
  <c r="E28" i="1" s="1"/>
  <c r="G28" i="1" s="1"/>
  <c r="C29" i="1"/>
  <c r="E29" i="1" s="1"/>
  <c r="C30" i="1"/>
  <c r="E30" i="1" s="1"/>
  <c r="C31" i="1"/>
  <c r="E31" i="1" s="1"/>
  <c r="G31" i="1" s="1"/>
  <c r="C32" i="1"/>
  <c r="E32" i="1" s="1"/>
  <c r="G32" i="1" s="1"/>
  <c r="C33" i="1"/>
  <c r="E33" i="1" s="1"/>
  <c r="G33" i="1" s="1"/>
  <c r="C34" i="1"/>
  <c r="E34" i="1"/>
  <c r="G34" i="1" s="1"/>
  <c r="C35" i="1"/>
  <c r="E35" i="1" s="1"/>
  <c r="G35" i="1" s="1"/>
  <c r="C36" i="1"/>
  <c r="E36" i="1" s="1"/>
  <c r="C37" i="1"/>
  <c r="E37" i="1" s="1"/>
  <c r="G37" i="1" s="1"/>
  <c r="C38" i="1"/>
  <c r="E38" i="1" s="1"/>
  <c r="G38" i="1" s="1"/>
  <c r="C39" i="1"/>
  <c r="E39" i="1" s="1"/>
  <c r="G39" i="1" s="1"/>
  <c r="C40" i="1"/>
  <c r="E40" i="1" s="1"/>
  <c r="G40" i="1" s="1"/>
  <c r="C41" i="1"/>
  <c r="E41" i="1" s="1"/>
  <c r="G41" i="1" s="1"/>
  <c r="C42" i="1"/>
  <c r="E42" i="1" s="1"/>
  <c r="C43" i="1"/>
  <c r="E43" i="1" s="1"/>
  <c r="G43" i="1" s="1"/>
  <c r="C44" i="1"/>
  <c r="E44" i="1" s="1"/>
  <c r="G44" i="1" s="1"/>
  <c r="C45" i="1"/>
  <c r="C46" i="1"/>
  <c r="E46" i="1" s="1"/>
  <c r="C47" i="1"/>
  <c r="E47" i="1" s="1"/>
  <c r="C48" i="1"/>
  <c r="E48" i="1" s="1"/>
  <c r="G48" i="1" s="1"/>
  <c r="C49" i="1"/>
  <c r="E49" i="1" s="1"/>
  <c r="G49" i="1" s="1"/>
  <c r="C50" i="1"/>
  <c r="E50" i="1" s="1"/>
  <c r="G50" i="1" s="1"/>
  <c r="C51" i="1"/>
  <c r="E51" i="1" s="1"/>
  <c r="G51" i="1" s="1"/>
  <c r="C52" i="1"/>
  <c r="E52" i="1" s="1"/>
  <c r="C53" i="1"/>
  <c r="E53" i="1" s="1"/>
  <c r="C54" i="1"/>
  <c r="E54" i="1" s="1"/>
  <c r="G54" i="1" s="1"/>
  <c r="C55" i="1"/>
  <c r="E55" i="1" s="1"/>
  <c r="G55" i="1" s="1"/>
  <c r="C56" i="1"/>
  <c r="E56" i="1" s="1"/>
  <c r="G56" i="1" s="1"/>
  <c r="C57" i="1"/>
  <c r="E57" i="1" s="1"/>
  <c r="G57" i="1" s="1"/>
  <c r="C58" i="1"/>
  <c r="E58" i="1" s="1"/>
  <c r="G58" i="1" s="1"/>
  <c r="H58" i="1" s="1"/>
  <c r="C59" i="1"/>
  <c r="E59" i="1" s="1"/>
  <c r="G59" i="1" s="1"/>
  <c r="C60" i="1"/>
  <c r="E60" i="1" s="1"/>
  <c r="G60" i="1" s="1"/>
  <c r="C61" i="1"/>
  <c r="E61" i="1" s="1"/>
  <c r="G61" i="1" s="1"/>
  <c r="C62" i="1"/>
  <c r="E62" i="1" s="1"/>
  <c r="C63" i="1"/>
  <c r="E63" i="1"/>
  <c r="G63" i="1" s="1"/>
  <c r="C64" i="1"/>
  <c r="E64" i="1" s="1"/>
  <c r="G64" i="1" s="1"/>
  <c r="C65" i="1"/>
  <c r="E65" i="1" s="1"/>
  <c r="G65" i="1" s="1"/>
  <c r="H65" i="1" s="1"/>
  <c r="C66" i="1"/>
  <c r="E66" i="1" s="1"/>
  <c r="G66" i="1" s="1"/>
  <c r="C67" i="1"/>
  <c r="E67" i="1" s="1"/>
  <c r="G67" i="1" s="1"/>
  <c r="C68" i="1"/>
  <c r="E68" i="1" s="1"/>
  <c r="C69" i="1"/>
  <c r="E69" i="1" s="1"/>
  <c r="G69" i="1" s="1"/>
  <c r="C70" i="1"/>
  <c r="E70" i="1" s="1"/>
  <c r="G70" i="1" s="1"/>
  <c r="C71" i="1"/>
  <c r="E71" i="1" s="1"/>
  <c r="G71" i="1" s="1"/>
  <c r="C72" i="1"/>
  <c r="E72" i="1" s="1"/>
  <c r="G72" i="1" s="1"/>
  <c r="C73" i="1"/>
  <c r="E73" i="1" s="1"/>
  <c r="G73" i="1" s="1"/>
  <c r="C74" i="1"/>
  <c r="E74" i="1" s="1"/>
  <c r="C75" i="1"/>
  <c r="E75" i="1" s="1"/>
  <c r="G75" i="1" s="1"/>
  <c r="C76" i="1"/>
  <c r="E76" i="1" s="1"/>
  <c r="C77" i="1"/>
  <c r="E77" i="1" s="1"/>
  <c r="G77" i="1" s="1"/>
  <c r="C78" i="1"/>
  <c r="E78" i="1" s="1"/>
  <c r="G78" i="1" s="1"/>
  <c r="C79" i="1"/>
  <c r="E79" i="1" s="1"/>
  <c r="G79" i="1" s="1"/>
  <c r="C80" i="1"/>
  <c r="E80" i="1" s="1"/>
  <c r="C81" i="1"/>
  <c r="E81" i="1" s="1"/>
  <c r="G81" i="1" s="1"/>
  <c r="C82" i="1"/>
  <c r="E82" i="1" s="1"/>
  <c r="G82" i="1" s="1"/>
  <c r="C83" i="1"/>
  <c r="E83" i="1" s="1"/>
  <c r="C84" i="1"/>
  <c r="E84" i="1" s="1"/>
  <c r="G84" i="1" s="1"/>
  <c r="C85" i="1"/>
  <c r="E85" i="1" s="1"/>
  <c r="G85" i="1" s="1"/>
  <c r="C86" i="1"/>
  <c r="E86" i="1" s="1"/>
  <c r="G86" i="1" s="1"/>
  <c r="C87" i="1"/>
  <c r="E87" i="1" s="1"/>
  <c r="C88" i="1"/>
  <c r="E88" i="1" s="1"/>
  <c r="G88" i="1" s="1"/>
  <c r="C89" i="1"/>
  <c r="E89" i="1" s="1"/>
  <c r="G89" i="1" s="1"/>
  <c r="C90" i="1"/>
  <c r="E90" i="1" s="1"/>
  <c r="G90" i="1" s="1"/>
  <c r="C91" i="1"/>
  <c r="E91" i="1" s="1"/>
  <c r="G91" i="1" s="1"/>
  <c r="C92" i="1"/>
  <c r="E92" i="1" s="1"/>
  <c r="G92" i="1" s="1"/>
  <c r="C93" i="1"/>
  <c r="E93" i="1" s="1"/>
  <c r="G93" i="1" s="1"/>
  <c r="C94" i="1"/>
  <c r="E94" i="1" s="1"/>
  <c r="C95" i="1"/>
  <c r="E95" i="1" s="1"/>
  <c r="C96" i="1"/>
  <c r="E96" i="1" s="1"/>
  <c r="G96" i="1" s="1"/>
  <c r="C97" i="1"/>
  <c r="E97" i="1" s="1"/>
  <c r="G97" i="1" s="1"/>
  <c r="C98" i="1"/>
  <c r="E98" i="1" s="1"/>
  <c r="G98" i="1" s="1"/>
  <c r="C99" i="1"/>
  <c r="E99" i="1"/>
  <c r="G99" i="1" s="1"/>
  <c r="C100" i="1"/>
  <c r="E100" i="1" s="1"/>
  <c r="G100" i="1" s="1"/>
  <c r="C101" i="1"/>
  <c r="E101" i="1" s="1"/>
  <c r="C102" i="1"/>
  <c r="E102" i="1" s="1"/>
  <c r="G102" i="1" s="1"/>
  <c r="C103" i="1"/>
  <c r="E103" i="1" s="1"/>
  <c r="G103" i="1" s="1"/>
  <c r="C104" i="1"/>
  <c r="E104" i="1" s="1"/>
  <c r="G104" i="1" s="1"/>
  <c r="C105" i="1"/>
  <c r="E105" i="1" s="1"/>
  <c r="C106" i="1"/>
  <c r="E106" i="1" s="1"/>
  <c r="G106" i="1" s="1"/>
  <c r="H106" i="1" s="1"/>
  <c r="C107" i="1"/>
  <c r="E107" i="1" s="1"/>
  <c r="G107" i="1" s="1"/>
  <c r="H107" i="1" s="1"/>
  <c r="C108" i="1"/>
  <c r="E108" i="1" s="1"/>
  <c r="G108" i="1" s="1"/>
  <c r="C109" i="1"/>
  <c r="E109" i="1" s="1"/>
  <c r="G109" i="1" s="1"/>
  <c r="C110" i="1"/>
  <c r="E110" i="1" s="1"/>
  <c r="G110" i="1" s="1"/>
  <c r="C111" i="1"/>
  <c r="E111" i="1" s="1"/>
  <c r="G111" i="1" s="1"/>
  <c r="C112" i="1"/>
  <c r="E112" i="1" s="1"/>
  <c r="C113" i="1"/>
  <c r="E113" i="1" s="1"/>
  <c r="G113" i="1" s="1"/>
  <c r="C114" i="1"/>
  <c r="E114" i="1" s="1"/>
  <c r="G114" i="1" s="1"/>
  <c r="C115" i="1"/>
  <c r="E115" i="1" s="1"/>
  <c r="G115" i="1" s="1"/>
  <c r="C116" i="1"/>
  <c r="E116" i="1" s="1"/>
  <c r="C117" i="1"/>
  <c r="E117" i="1" s="1"/>
  <c r="G117" i="1" s="1"/>
  <c r="C118" i="1"/>
  <c r="E118" i="1" s="1"/>
  <c r="G118" i="1" s="1"/>
  <c r="C119" i="1"/>
  <c r="E119" i="1" s="1"/>
  <c r="C120" i="1"/>
  <c r="E120" i="1" s="1"/>
  <c r="G120" i="1" s="1"/>
  <c r="C121" i="1"/>
  <c r="E121" i="1" s="1"/>
  <c r="G121" i="1" s="1"/>
  <c r="C122" i="1"/>
  <c r="E122" i="1" s="1"/>
  <c r="G122" i="1" s="1"/>
  <c r="C123" i="1"/>
  <c r="E123" i="1" s="1"/>
  <c r="G123" i="1" s="1"/>
  <c r="C124" i="1"/>
  <c r="E124" i="1"/>
  <c r="G124" i="1" s="1"/>
  <c r="C125" i="1"/>
  <c r="E125" i="1"/>
  <c r="G125" i="1" s="1"/>
  <c r="C126" i="1"/>
  <c r="E126" i="1" s="1"/>
  <c r="G126" i="1" s="1"/>
  <c r="C127" i="1"/>
  <c r="E127" i="1" s="1"/>
  <c r="G127" i="1" s="1"/>
  <c r="C128" i="1"/>
  <c r="E128" i="1" s="1"/>
  <c r="G128" i="1" s="1"/>
  <c r="C129" i="1"/>
  <c r="E129" i="1" s="1"/>
  <c r="G129" i="1" s="1"/>
  <c r="C130" i="1"/>
  <c r="E130" i="1" s="1"/>
  <c r="G130" i="1" s="1"/>
  <c r="C131" i="1"/>
  <c r="E131" i="1" s="1"/>
  <c r="C132" i="1"/>
  <c r="E132" i="1" s="1"/>
  <c r="G132" i="1" s="1"/>
  <c r="C133" i="1"/>
  <c r="E133" i="1" s="1"/>
  <c r="G133" i="1" s="1"/>
  <c r="C134" i="1"/>
  <c r="E134" i="1"/>
  <c r="G134" i="1" s="1"/>
  <c r="C135" i="1"/>
  <c r="E135" i="1" s="1"/>
  <c r="G135" i="1" s="1"/>
  <c r="C136" i="1"/>
  <c r="E136" i="1" s="1"/>
  <c r="G136" i="1" s="1"/>
  <c r="C137" i="1"/>
  <c r="E137" i="1" s="1"/>
  <c r="C138" i="1"/>
  <c r="E138" i="1" s="1"/>
  <c r="G138" i="1" s="1"/>
  <c r="C139" i="1"/>
  <c r="E139" i="1" s="1"/>
  <c r="G139" i="1" s="1"/>
  <c r="C140" i="1"/>
  <c r="E140" i="1" s="1"/>
  <c r="G140" i="1" s="1"/>
  <c r="C141" i="1"/>
  <c r="E141" i="1" s="1"/>
  <c r="G141" i="1" s="1"/>
  <c r="C142" i="1"/>
  <c r="E142" i="1" s="1"/>
  <c r="G142" i="1" s="1"/>
  <c r="H142" i="1" s="1"/>
  <c r="C143" i="1"/>
  <c r="E143" i="1" s="1"/>
  <c r="C144" i="1"/>
  <c r="E144" i="1" s="1"/>
  <c r="G144" i="1" s="1"/>
  <c r="C145" i="1"/>
  <c r="E145" i="1" s="1"/>
  <c r="G145" i="1" s="1"/>
  <c r="C146" i="1"/>
  <c r="E146" i="1"/>
  <c r="G146" i="1" s="1"/>
  <c r="C147" i="1"/>
  <c r="E147" i="1" s="1"/>
  <c r="G147" i="1" s="1"/>
  <c r="C148" i="1"/>
  <c r="E148" i="1" s="1"/>
  <c r="G148" i="1" s="1"/>
  <c r="C149" i="1"/>
  <c r="E149" i="1" s="1"/>
  <c r="G149" i="1" s="1"/>
  <c r="C150" i="1"/>
  <c r="E150" i="1" s="1"/>
  <c r="G150" i="1" s="1"/>
  <c r="C151" i="1"/>
  <c r="E151" i="1" s="1"/>
  <c r="G151" i="1" s="1"/>
  <c r="C152" i="1"/>
  <c r="E152" i="1" s="1"/>
  <c r="G152" i="1" s="1"/>
  <c r="C153" i="1"/>
  <c r="E153" i="1" s="1"/>
  <c r="G153" i="1" s="1"/>
  <c r="C154" i="1"/>
  <c r="E154" i="1" s="1"/>
  <c r="G154" i="1" s="1"/>
  <c r="C155" i="1"/>
  <c r="E155" i="1" s="1"/>
  <c r="C156" i="1"/>
  <c r="E156" i="1" s="1"/>
  <c r="G156" i="1" s="1"/>
  <c r="C157" i="1"/>
  <c r="E157" i="1" s="1"/>
  <c r="G157" i="1" s="1"/>
  <c r="C158" i="1"/>
  <c r="E158" i="1" s="1"/>
  <c r="G158" i="1" s="1"/>
  <c r="C159" i="1"/>
  <c r="E159" i="1" s="1"/>
  <c r="C160" i="1"/>
  <c r="E160" i="1" s="1"/>
  <c r="G160" i="1" s="1"/>
  <c r="C161" i="1"/>
  <c r="E161" i="1" s="1"/>
  <c r="G161" i="1" s="1"/>
  <c r="C162" i="1"/>
  <c r="E162" i="1" s="1"/>
  <c r="G162" i="1" s="1"/>
  <c r="C163" i="1"/>
  <c r="E163" i="1" s="1"/>
  <c r="G163" i="1" s="1"/>
  <c r="C164" i="1"/>
  <c r="E164" i="1"/>
  <c r="G164" i="1" s="1"/>
  <c r="C165" i="1"/>
  <c r="E165" i="1" s="1"/>
  <c r="G165" i="1" s="1"/>
  <c r="C166" i="1"/>
  <c r="E166" i="1" s="1"/>
  <c r="G166" i="1" s="1"/>
  <c r="C167" i="1"/>
  <c r="E167" i="1" s="1"/>
  <c r="G167" i="1" s="1"/>
  <c r="C168" i="1"/>
  <c r="E168" i="1" s="1"/>
  <c r="G168" i="1" s="1"/>
  <c r="C169" i="1"/>
  <c r="E169" i="1" s="1"/>
  <c r="G169" i="1" s="1"/>
  <c r="C170" i="1"/>
  <c r="E170" i="1" s="1"/>
  <c r="G170" i="1" s="1"/>
  <c r="C171" i="1"/>
  <c r="E171" i="1" s="1"/>
  <c r="G171" i="1" s="1"/>
  <c r="C172" i="1"/>
  <c r="E172" i="1" s="1"/>
  <c r="G172" i="1" s="1"/>
  <c r="C173" i="1"/>
  <c r="E173" i="1" s="1"/>
  <c r="C174" i="1"/>
  <c r="E174" i="1" s="1"/>
  <c r="G174" i="1" s="1"/>
  <c r="C175" i="1"/>
  <c r="E175" i="1" s="1"/>
  <c r="G175" i="1" s="1"/>
  <c r="C176" i="1"/>
  <c r="E176" i="1" s="1"/>
  <c r="G176" i="1" s="1"/>
  <c r="C177" i="1"/>
  <c r="E177" i="1" s="1"/>
  <c r="C178" i="1"/>
  <c r="E178" i="1"/>
  <c r="G178" i="1" s="1"/>
  <c r="H178" i="1" s="1"/>
  <c r="C179" i="1"/>
  <c r="E179" i="1" s="1"/>
  <c r="C180" i="1"/>
  <c r="E180" i="1" s="1"/>
  <c r="G180" i="1" s="1"/>
  <c r="C181" i="1"/>
  <c r="E181" i="1" s="1"/>
  <c r="G181" i="1" s="1"/>
  <c r="C182" i="1"/>
  <c r="E182" i="1" s="1"/>
  <c r="G182" i="1" s="1"/>
  <c r="C183" i="1"/>
  <c r="E183" i="1" s="1"/>
  <c r="G183" i="1" s="1"/>
  <c r="C184" i="1"/>
  <c r="E184" i="1" s="1"/>
  <c r="G184" i="1" s="1"/>
  <c r="C185" i="1"/>
  <c r="E185" i="1" s="1"/>
  <c r="G185" i="1" s="1"/>
  <c r="C186" i="1"/>
  <c r="E186" i="1" s="1"/>
  <c r="G186" i="1" s="1"/>
  <c r="C187" i="1"/>
  <c r="E187" i="1" s="1"/>
  <c r="G187" i="1" s="1"/>
  <c r="C188" i="1"/>
  <c r="E188" i="1" s="1"/>
  <c r="C189" i="1"/>
  <c r="E189" i="1" s="1"/>
  <c r="G189" i="1" s="1"/>
  <c r="C190" i="1"/>
  <c r="E190" i="1"/>
  <c r="G190" i="1" s="1"/>
  <c r="C191" i="1"/>
  <c r="E191" i="1" s="1"/>
  <c r="C192" i="1"/>
  <c r="E192" i="1" s="1"/>
  <c r="G192" i="1" s="1"/>
  <c r="C193" i="1"/>
  <c r="E193" i="1" s="1"/>
  <c r="G193" i="1" s="1"/>
  <c r="C194" i="1"/>
  <c r="E194" i="1" s="1"/>
  <c r="G194" i="1" s="1"/>
  <c r="C195" i="1"/>
  <c r="E195" i="1" s="1"/>
  <c r="G195" i="1" s="1"/>
  <c r="C196" i="1"/>
  <c r="E196" i="1"/>
  <c r="G196" i="1" s="1"/>
  <c r="C197" i="1"/>
  <c r="E197" i="1"/>
  <c r="G197" i="1" s="1"/>
  <c r="H197" i="1" s="1"/>
  <c r="C198" i="1"/>
  <c r="E198" i="1" s="1"/>
  <c r="G198" i="1" s="1"/>
  <c r="C199" i="1"/>
  <c r="E199" i="1" s="1"/>
  <c r="G199" i="1" s="1"/>
  <c r="C200" i="1"/>
  <c r="E200" i="1" s="1"/>
  <c r="G200" i="1" s="1"/>
  <c r="C201" i="1"/>
  <c r="E201" i="1" s="1"/>
  <c r="G201" i="1" s="1"/>
  <c r="C202" i="1"/>
  <c r="E202" i="1" s="1"/>
  <c r="G202" i="1" s="1"/>
  <c r="C203" i="1"/>
  <c r="E203" i="1"/>
  <c r="G203" i="1" s="1"/>
  <c r="C204" i="1"/>
  <c r="E204" i="1" s="1"/>
  <c r="G204" i="1" s="1"/>
  <c r="C205" i="1"/>
  <c r="E205" i="1" s="1"/>
  <c r="G205" i="1" s="1"/>
  <c r="C206" i="1"/>
  <c r="E206" i="1" s="1"/>
  <c r="G206" i="1" s="1"/>
  <c r="C207" i="1"/>
  <c r="E207" i="1" s="1"/>
  <c r="G207" i="1" s="1"/>
  <c r="C208" i="1"/>
  <c r="E208" i="1" s="1"/>
  <c r="G208" i="1" s="1"/>
  <c r="C209" i="1"/>
  <c r="E209" i="1" s="1"/>
  <c r="C210" i="1"/>
  <c r="E210" i="1" s="1"/>
  <c r="G210" i="1" s="1"/>
  <c r="C211" i="1"/>
  <c r="E211" i="1" s="1"/>
  <c r="G211" i="1" s="1"/>
  <c r="C212" i="1"/>
  <c r="E212" i="1" s="1"/>
  <c r="G212" i="1" s="1"/>
  <c r="C213" i="1"/>
  <c r="E213" i="1" s="1"/>
  <c r="G213" i="1" s="1"/>
  <c r="C214" i="1"/>
  <c r="E214" i="1" s="1"/>
  <c r="C215" i="1"/>
  <c r="E215" i="1" s="1"/>
  <c r="G215" i="1" s="1"/>
  <c r="H215" i="1" s="1"/>
  <c r="C216" i="1"/>
  <c r="E216" i="1" s="1"/>
  <c r="G216" i="1" s="1"/>
  <c r="C217" i="1"/>
  <c r="E217" i="1" s="1"/>
  <c r="G217" i="1" s="1"/>
  <c r="C218" i="1"/>
  <c r="E218" i="1"/>
  <c r="G218" i="1" s="1"/>
  <c r="C219" i="1"/>
  <c r="E219" i="1" s="1"/>
  <c r="G219" i="1" s="1"/>
  <c r="C220" i="1"/>
  <c r="E220" i="1" s="1"/>
  <c r="G220" i="1" s="1"/>
  <c r="C221" i="1"/>
  <c r="E221" i="1" s="1"/>
  <c r="G221" i="1" s="1"/>
  <c r="C222" i="1"/>
  <c r="E222" i="1" s="1"/>
  <c r="G222" i="1" s="1"/>
  <c r="C223" i="1"/>
  <c r="E223" i="1" s="1"/>
  <c r="G223" i="1" s="1"/>
  <c r="C224" i="1"/>
  <c r="E224" i="1"/>
  <c r="G224" i="1" s="1"/>
  <c r="C225" i="1"/>
  <c r="E225" i="1" s="1"/>
  <c r="G225" i="1" s="1"/>
  <c r="C226" i="1"/>
  <c r="E226" i="1" s="1"/>
  <c r="G226" i="1" s="1"/>
  <c r="C227" i="1"/>
  <c r="E227" i="1" s="1"/>
  <c r="C228" i="1"/>
  <c r="E228" i="1" s="1"/>
  <c r="G228" i="1" s="1"/>
  <c r="C229" i="1"/>
  <c r="E229" i="1" s="1"/>
  <c r="G229" i="1" s="1"/>
  <c r="C230" i="1"/>
  <c r="E230" i="1" s="1"/>
  <c r="G230" i="1" s="1"/>
  <c r="C231" i="1"/>
  <c r="E231" i="1" s="1"/>
  <c r="G231" i="1" s="1"/>
  <c r="C232" i="1"/>
  <c r="E232" i="1" s="1"/>
  <c r="G232" i="1" s="1"/>
  <c r="H232" i="1" s="1"/>
  <c r="C233" i="1"/>
  <c r="E233" i="1" s="1"/>
  <c r="C234" i="1"/>
  <c r="E234" i="1" s="1"/>
  <c r="G234" i="1" s="1"/>
  <c r="C235" i="1"/>
  <c r="E235" i="1" s="1"/>
  <c r="G235" i="1" s="1"/>
  <c r="C236" i="1"/>
  <c r="E236" i="1" s="1"/>
  <c r="G236" i="1" s="1"/>
  <c r="C237" i="1"/>
  <c r="E237" i="1"/>
  <c r="G237" i="1" s="1"/>
  <c r="C238" i="1"/>
  <c r="E238" i="1" s="1"/>
  <c r="G238" i="1" s="1"/>
  <c r="C239" i="1"/>
  <c r="C240" i="1"/>
  <c r="E240" i="1" s="1"/>
  <c r="G240" i="1" s="1"/>
  <c r="C241" i="1"/>
  <c r="E241" i="1" s="1"/>
  <c r="G241" i="1" s="1"/>
  <c r="C242" i="1"/>
  <c r="E242" i="1" s="1"/>
  <c r="G242" i="1" s="1"/>
  <c r="C243" i="1"/>
  <c r="E243" i="1" s="1"/>
  <c r="G243" i="1" s="1"/>
  <c r="C244" i="1"/>
  <c r="E244" i="1" s="1"/>
  <c r="G244" i="1" s="1"/>
  <c r="C245" i="1"/>
  <c r="E245" i="1" s="1"/>
  <c r="C246" i="1"/>
  <c r="E246" i="1" s="1"/>
  <c r="G246" i="1" s="1"/>
  <c r="C247" i="1"/>
  <c r="E247" i="1" s="1"/>
  <c r="G247" i="1" s="1"/>
  <c r="C248" i="1"/>
  <c r="E248" i="1" s="1"/>
  <c r="G248" i="1" s="1"/>
  <c r="C249" i="1"/>
  <c r="E249" i="1" s="1"/>
  <c r="G249" i="1" s="1"/>
  <c r="C250" i="1"/>
  <c r="E250" i="1" s="1"/>
  <c r="G250" i="1" s="1"/>
  <c r="H250" i="1" s="1"/>
  <c r="C251" i="1"/>
  <c r="E251" i="1" s="1"/>
  <c r="C252" i="1"/>
  <c r="E252" i="1" s="1"/>
  <c r="G252" i="1" s="1"/>
  <c r="C253" i="1"/>
  <c r="E253" i="1" s="1"/>
  <c r="G253" i="1" s="1"/>
  <c r="C254" i="1"/>
  <c r="E254" i="1" s="1"/>
  <c r="G254" i="1" s="1"/>
  <c r="C255" i="1"/>
  <c r="E255" i="1"/>
  <c r="G255" i="1" s="1"/>
  <c r="C256" i="1"/>
  <c r="E256" i="1" s="1"/>
  <c r="G256" i="1" s="1"/>
  <c r="C257" i="1"/>
  <c r="E257" i="1"/>
  <c r="G257" i="1"/>
  <c r="H257" i="1"/>
  <c r="C258" i="1"/>
  <c r="E258" i="1" s="1"/>
  <c r="G258" i="1" s="1"/>
  <c r="C259" i="1"/>
  <c r="E259" i="1" s="1"/>
  <c r="G259" i="1" s="1"/>
  <c r="C260" i="1"/>
  <c r="E260" i="1" s="1"/>
  <c r="G260" i="1" s="1"/>
  <c r="C261" i="1"/>
  <c r="E261" i="1" s="1"/>
  <c r="G261" i="1" s="1"/>
  <c r="C262" i="1"/>
  <c r="C263" i="1"/>
  <c r="E263" i="1" s="1"/>
  <c r="C264" i="1"/>
  <c r="E264" i="1" s="1"/>
  <c r="G264" i="1" s="1"/>
  <c r="C265" i="1"/>
  <c r="E265" i="1" s="1"/>
  <c r="G265" i="1" s="1"/>
  <c r="C266" i="1"/>
  <c r="E266" i="1" s="1"/>
  <c r="G266" i="1" s="1"/>
  <c r="C267" i="1"/>
  <c r="E267" i="1" s="1"/>
  <c r="C268" i="1"/>
  <c r="E268" i="1" s="1"/>
  <c r="G268" i="1" s="1"/>
  <c r="C269" i="1"/>
  <c r="E269" i="1" s="1"/>
  <c r="G269" i="1" s="1"/>
  <c r="C270" i="1"/>
  <c r="E270" i="1" s="1"/>
  <c r="G270" i="1" s="1"/>
  <c r="C271" i="1"/>
  <c r="E271" i="1" s="1"/>
  <c r="G271" i="1" s="1"/>
  <c r="C272" i="1"/>
  <c r="E272" i="1" s="1"/>
  <c r="G272" i="1" s="1"/>
  <c r="C273" i="1"/>
  <c r="E273" i="1" s="1"/>
  <c r="G273" i="1" s="1"/>
  <c r="C274" i="1"/>
  <c r="E274" i="1" s="1"/>
  <c r="G274" i="1" s="1"/>
  <c r="C275" i="1"/>
  <c r="E275" i="1" s="1"/>
  <c r="C276" i="1"/>
  <c r="E276" i="1" s="1"/>
  <c r="G276" i="1" s="1"/>
  <c r="C277" i="1"/>
  <c r="E277" i="1" s="1"/>
  <c r="G277" i="1" s="1"/>
  <c r="C278" i="1"/>
  <c r="E278" i="1" s="1"/>
  <c r="C279" i="1"/>
  <c r="E279" i="1" s="1"/>
  <c r="G279" i="1" s="1"/>
  <c r="C280" i="1"/>
  <c r="E280" i="1" s="1"/>
  <c r="G280" i="1" s="1"/>
  <c r="C281" i="1"/>
  <c r="E281" i="1" s="1"/>
  <c r="C282" i="1"/>
  <c r="E282" i="1" s="1"/>
  <c r="G282" i="1" s="1"/>
  <c r="C283" i="1"/>
  <c r="E283" i="1" s="1"/>
  <c r="G283" i="1" s="1"/>
  <c r="C284" i="1"/>
  <c r="E284" i="1" s="1"/>
  <c r="G284" i="1" s="1"/>
  <c r="C285" i="1"/>
  <c r="E285" i="1" s="1"/>
  <c r="C286" i="1"/>
  <c r="E286" i="1" s="1"/>
  <c r="C287" i="1"/>
  <c r="E287" i="1"/>
  <c r="G287" i="1" s="1"/>
  <c r="C288" i="1"/>
  <c r="E288" i="1" s="1"/>
  <c r="G288" i="1" s="1"/>
  <c r="C289" i="1"/>
  <c r="E289" i="1" s="1"/>
  <c r="G289" i="1" s="1"/>
  <c r="C290" i="1"/>
  <c r="E290" i="1" s="1"/>
  <c r="G290" i="1" s="1"/>
  <c r="C291" i="1"/>
  <c r="E291" i="1"/>
  <c r="G291" i="1" s="1"/>
  <c r="C292" i="1"/>
  <c r="E292" i="1" s="1"/>
  <c r="G292" i="1" s="1"/>
  <c r="C293" i="1"/>
  <c r="E293" i="1" s="1"/>
  <c r="G293" i="1" s="1"/>
  <c r="C294" i="1"/>
  <c r="E294" i="1" s="1"/>
  <c r="G294" i="1" s="1"/>
  <c r="C295" i="1"/>
  <c r="E295" i="1" s="1"/>
  <c r="G295" i="1" s="1"/>
  <c r="C296" i="1"/>
  <c r="E296" i="1" s="1"/>
  <c r="C297" i="1"/>
  <c r="E297" i="1" s="1"/>
  <c r="C298" i="1"/>
  <c r="E298" i="1" s="1"/>
  <c r="G298" i="1" s="1"/>
  <c r="C299" i="1"/>
  <c r="E299" i="1" s="1"/>
  <c r="C300" i="1"/>
  <c r="E300" i="1" s="1"/>
  <c r="G300" i="1" s="1"/>
  <c r="C301" i="1"/>
  <c r="E301" i="1" s="1"/>
  <c r="G301" i="1" s="1"/>
  <c r="C302" i="1"/>
  <c r="E302" i="1" s="1"/>
  <c r="G302" i="1" s="1"/>
  <c r="C303" i="1"/>
  <c r="E303" i="1" s="1"/>
  <c r="G303" i="1" s="1"/>
  <c r="C304" i="1"/>
  <c r="E304" i="1"/>
  <c r="G304" i="1" s="1"/>
  <c r="C305" i="1"/>
  <c r="E305" i="1"/>
  <c r="G305" i="1" s="1"/>
  <c r="C306" i="1"/>
  <c r="E306" i="1" s="1"/>
  <c r="G306" i="1" s="1"/>
  <c r="C307" i="1"/>
  <c r="E307" i="1" s="1"/>
  <c r="G307" i="1" s="1"/>
  <c r="C308" i="1"/>
  <c r="E308" i="1" s="1"/>
  <c r="G308" i="1" s="1"/>
  <c r="C309" i="1"/>
  <c r="E309" i="1"/>
  <c r="G309" i="1" s="1"/>
  <c r="C310" i="1"/>
  <c r="E310" i="1" s="1"/>
  <c r="G310" i="1" s="1"/>
  <c r="C311" i="1"/>
  <c r="E311" i="1" s="1"/>
  <c r="G311" i="1" s="1"/>
  <c r="C312" i="1"/>
  <c r="E312" i="1" s="1"/>
  <c r="G312" i="1" s="1"/>
  <c r="C313" i="1"/>
  <c r="E313" i="1" s="1"/>
  <c r="G313" i="1" s="1"/>
  <c r="C314" i="1"/>
  <c r="E314" i="1"/>
  <c r="G314" i="1" s="1"/>
  <c r="H314" i="1"/>
  <c r="C315" i="1"/>
  <c r="E315" i="1" s="1"/>
  <c r="G315" i="1" s="1"/>
  <c r="C316" i="1"/>
  <c r="E316" i="1" s="1"/>
  <c r="G316" i="1" s="1"/>
  <c r="C317" i="1"/>
  <c r="E317" i="1" s="1"/>
  <c r="C318" i="1"/>
  <c r="E318" i="1" s="1"/>
  <c r="G318" i="1" s="1"/>
  <c r="C319" i="1"/>
  <c r="E319" i="1" s="1"/>
  <c r="G319" i="1" s="1"/>
  <c r="C320" i="1"/>
  <c r="E320" i="1" s="1"/>
  <c r="G320" i="1" s="1"/>
  <c r="C321" i="1"/>
  <c r="E321" i="1" s="1"/>
  <c r="G321" i="1" s="1"/>
  <c r="C322" i="1"/>
  <c r="E322" i="1" s="1"/>
  <c r="G322" i="1" s="1"/>
  <c r="C323" i="1"/>
  <c r="E323" i="1"/>
  <c r="G323" i="1" s="1"/>
  <c r="H323" i="1" s="1"/>
  <c r="C324" i="1"/>
  <c r="E324" i="1" s="1"/>
  <c r="G324" i="1" s="1"/>
  <c r="C325" i="1"/>
  <c r="E325" i="1" s="1"/>
  <c r="G325" i="1" s="1"/>
  <c r="C326" i="1"/>
  <c r="E326" i="1" s="1"/>
  <c r="G326" i="1" s="1"/>
  <c r="C327" i="1"/>
  <c r="E327" i="1" s="1"/>
  <c r="G327" i="1" s="1"/>
  <c r="C328" i="1"/>
  <c r="E328" i="1" s="1"/>
  <c r="G328" i="1" s="1"/>
  <c r="C329" i="1"/>
  <c r="E329" i="1" s="1"/>
  <c r="G329" i="1" s="1"/>
  <c r="C330" i="1"/>
  <c r="E330" i="1" s="1"/>
  <c r="G330" i="1" s="1"/>
  <c r="C331" i="1"/>
  <c r="E331" i="1" s="1"/>
  <c r="G331" i="1" s="1"/>
  <c r="C332" i="1"/>
  <c r="E332" i="1" s="1"/>
  <c r="G332" i="1" s="1"/>
  <c r="C333" i="1"/>
  <c r="E333" i="1" s="1"/>
  <c r="G333" i="1" s="1"/>
  <c r="C334" i="1"/>
  <c r="E334" i="1" s="1"/>
  <c r="G334" i="1" s="1"/>
  <c r="C335" i="1"/>
  <c r="E335" i="1" s="1"/>
  <c r="C336" i="1"/>
  <c r="E336" i="1" s="1"/>
  <c r="G336" i="1" s="1"/>
  <c r="C337" i="1"/>
  <c r="E337" i="1" s="1"/>
  <c r="G337" i="1" s="1"/>
  <c r="C338" i="1"/>
  <c r="E338" i="1" s="1"/>
  <c r="G338" i="1" s="1"/>
  <c r="C339" i="1"/>
  <c r="E339" i="1" s="1"/>
  <c r="G339" i="1" s="1"/>
  <c r="C340" i="1"/>
  <c r="E340" i="1" s="1"/>
  <c r="C341" i="1"/>
  <c r="E341" i="1" s="1"/>
  <c r="G341" i="1" s="1"/>
  <c r="C342" i="1"/>
  <c r="E342" i="1" s="1"/>
  <c r="G342" i="1" s="1"/>
  <c r="C343" i="1"/>
  <c r="E343" i="1" s="1"/>
  <c r="G343" i="1" s="1"/>
  <c r="C344" i="1"/>
  <c r="E344" i="1"/>
  <c r="G344" i="1" s="1"/>
  <c r="C345" i="1"/>
  <c r="E345" i="1"/>
  <c r="G345" i="1" s="1"/>
  <c r="C346" i="1"/>
  <c r="E346" i="1" s="1"/>
  <c r="G346" i="1" s="1"/>
  <c r="C347" i="1"/>
  <c r="E347" i="1" s="1"/>
  <c r="C348" i="1"/>
  <c r="E348" i="1" s="1"/>
  <c r="G348" i="1" s="1"/>
  <c r="C349" i="1"/>
  <c r="E349" i="1" s="1"/>
  <c r="G349" i="1" s="1"/>
  <c r="C350" i="1"/>
  <c r="C351" i="1"/>
  <c r="E351" i="1" s="1"/>
  <c r="G351" i="1" s="1"/>
  <c r="C352" i="1"/>
  <c r="E352" i="1" s="1"/>
  <c r="G352" i="1" s="1"/>
  <c r="C353" i="1"/>
  <c r="E353" i="1" s="1"/>
  <c r="C354" i="1"/>
  <c r="E354" i="1" s="1"/>
  <c r="G354" i="1" s="1"/>
  <c r="C355" i="1"/>
  <c r="E355" i="1" s="1"/>
  <c r="G355" i="1" s="1"/>
  <c r="C356" i="1"/>
  <c r="E356" i="1" s="1"/>
  <c r="G356" i="1" s="1"/>
  <c r="C357" i="1"/>
  <c r="E357" i="1" s="1"/>
  <c r="G357" i="1" s="1"/>
  <c r="C358" i="1"/>
  <c r="E358" i="1"/>
  <c r="G358" i="1" s="1"/>
  <c r="H358" i="1" s="1"/>
  <c r="C359" i="1"/>
  <c r="E359" i="1"/>
  <c r="G359" i="1"/>
  <c r="C360" i="1"/>
  <c r="E360" i="1" s="1"/>
  <c r="G360" i="1" s="1"/>
  <c r="C361" i="1"/>
  <c r="E361" i="1" s="1"/>
  <c r="G361" i="1" s="1"/>
  <c r="C362" i="1"/>
  <c r="E362" i="1"/>
  <c r="G362" i="1" s="1"/>
  <c r="C363" i="1"/>
  <c r="E363" i="1"/>
  <c r="G363" i="1" s="1"/>
  <c r="C364" i="1"/>
  <c r="E364" i="1" s="1"/>
  <c r="G364" i="1" s="1"/>
  <c r="C365" i="1"/>
  <c r="E365" i="1" s="1"/>
  <c r="G365" i="1" s="1"/>
  <c r="C366" i="1"/>
  <c r="E366" i="1" s="1"/>
  <c r="G366" i="1" s="1"/>
  <c r="C367" i="1"/>
  <c r="E367" i="1" s="1"/>
  <c r="G367" i="1" s="1"/>
  <c r="C368" i="1"/>
  <c r="E368" i="1" s="1"/>
  <c r="G368" i="1" s="1"/>
  <c r="C369" i="1"/>
  <c r="E369" i="1" s="1"/>
  <c r="G369" i="1" s="1"/>
  <c r="C370" i="1"/>
  <c r="E370" i="1" s="1"/>
  <c r="G370" i="1" s="1"/>
  <c r="C371" i="1"/>
  <c r="E371" i="1" s="1"/>
  <c r="C372" i="1"/>
  <c r="E372" i="1" s="1"/>
  <c r="G372" i="1" s="1"/>
  <c r="C373" i="1"/>
  <c r="E373" i="1" s="1"/>
  <c r="G373" i="1" s="1"/>
  <c r="C374" i="1"/>
  <c r="E374" i="1" s="1"/>
  <c r="G374" i="1" s="1"/>
  <c r="C375" i="1"/>
  <c r="E375" i="1"/>
  <c r="G375" i="1" s="1"/>
  <c r="C376" i="1"/>
  <c r="E376" i="1"/>
  <c r="G376" i="1" s="1"/>
  <c r="C377" i="1"/>
  <c r="E377" i="1"/>
  <c r="G377" i="1" s="1"/>
  <c r="C378" i="1"/>
  <c r="E378" i="1" s="1"/>
  <c r="G378" i="1" s="1"/>
  <c r="C379" i="1"/>
  <c r="E379" i="1" s="1"/>
  <c r="G379" i="1" s="1"/>
  <c r="C380" i="1"/>
  <c r="E380" i="1"/>
  <c r="G380" i="1" s="1"/>
  <c r="C381" i="1"/>
  <c r="E381" i="1" s="1"/>
  <c r="G381" i="1" s="1"/>
  <c r="C382" i="1"/>
  <c r="E382" i="1" s="1"/>
  <c r="G382" i="1" s="1"/>
  <c r="C383" i="1"/>
  <c r="E383" i="1" s="1"/>
  <c r="C384" i="1"/>
  <c r="E384" i="1" s="1"/>
  <c r="G384" i="1" s="1"/>
  <c r="C385" i="1"/>
  <c r="E385" i="1" s="1"/>
  <c r="G385" i="1" s="1"/>
  <c r="C386" i="1"/>
  <c r="E386" i="1" s="1"/>
  <c r="G386" i="1" s="1"/>
  <c r="C387" i="1"/>
  <c r="E387" i="1" s="1"/>
  <c r="G387" i="1" s="1"/>
  <c r="C388" i="1"/>
  <c r="E388" i="1" s="1"/>
  <c r="G388" i="1" s="1"/>
  <c r="C389" i="1"/>
  <c r="E389" i="1" s="1"/>
  <c r="C390" i="1"/>
  <c r="E390" i="1" s="1"/>
  <c r="G390" i="1" s="1"/>
  <c r="C391" i="1"/>
  <c r="E391" i="1" s="1"/>
  <c r="G391" i="1" s="1"/>
  <c r="C392" i="1"/>
  <c r="E392" i="1" s="1"/>
  <c r="G392" i="1" s="1"/>
  <c r="C393" i="1"/>
  <c r="E393" i="1" s="1"/>
  <c r="C394" i="1"/>
  <c r="E394" i="1"/>
  <c r="G394" i="1" s="1"/>
  <c r="C395" i="1"/>
  <c r="E395" i="1" s="1"/>
  <c r="C396" i="1"/>
  <c r="E396" i="1" s="1"/>
  <c r="G396" i="1" s="1"/>
  <c r="C397" i="1"/>
  <c r="E397" i="1" s="1"/>
  <c r="G397" i="1" s="1"/>
  <c r="C398" i="1"/>
  <c r="E398" i="1" s="1"/>
  <c r="G398" i="1" s="1"/>
  <c r="C399" i="1"/>
  <c r="E399" i="1" s="1"/>
  <c r="G399" i="1" s="1"/>
  <c r="C400" i="1"/>
  <c r="E400" i="1" s="1"/>
  <c r="G400" i="1" s="1"/>
  <c r="C401" i="1"/>
  <c r="E401" i="1" s="1"/>
  <c r="G401" i="1" s="1"/>
  <c r="C402" i="1"/>
  <c r="E402" i="1" s="1"/>
  <c r="G402" i="1" s="1"/>
  <c r="C403" i="1"/>
  <c r="E403" i="1" s="1"/>
  <c r="G403" i="1" s="1"/>
  <c r="C404" i="1"/>
  <c r="E404" i="1" s="1"/>
  <c r="C405" i="1"/>
  <c r="E405" i="1" s="1"/>
  <c r="G405" i="1" s="1"/>
  <c r="C406" i="1"/>
  <c r="E406" i="1"/>
  <c r="G406" i="1" s="1"/>
  <c r="C407" i="1"/>
  <c r="E407" i="1" s="1"/>
  <c r="C408" i="1"/>
  <c r="E408" i="1" s="1"/>
  <c r="G408" i="1" s="1"/>
  <c r="C409" i="1"/>
  <c r="E409" i="1" s="1"/>
  <c r="G409" i="1" s="1"/>
  <c r="C410" i="1"/>
  <c r="E410" i="1" s="1"/>
  <c r="G410" i="1" s="1"/>
  <c r="C411" i="1"/>
  <c r="E411" i="1" s="1"/>
  <c r="G411" i="1" s="1"/>
  <c r="C412" i="1"/>
  <c r="E412" i="1" s="1"/>
  <c r="G412" i="1" s="1"/>
  <c r="C413" i="1"/>
  <c r="E413" i="1" s="1"/>
  <c r="G413" i="1" s="1"/>
  <c r="H413" i="1" s="1"/>
  <c r="C414" i="1"/>
  <c r="E414" i="1" s="1"/>
  <c r="G414" i="1" s="1"/>
  <c r="C415" i="1"/>
  <c r="E415" i="1" s="1"/>
  <c r="G415" i="1" s="1"/>
  <c r="C416" i="1"/>
  <c r="E416" i="1"/>
  <c r="G416" i="1" s="1"/>
  <c r="C417" i="1"/>
  <c r="E417" i="1" s="1"/>
  <c r="G417" i="1" s="1"/>
  <c r="C418" i="1"/>
  <c r="E418" i="1" s="1"/>
  <c r="G418" i="1" s="1"/>
  <c r="C419" i="1"/>
  <c r="E419" i="1"/>
  <c r="G419" i="1"/>
  <c r="H419" i="1"/>
  <c r="C420" i="1"/>
  <c r="E420" i="1" s="1"/>
  <c r="G420" i="1" s="1"/>
  <c r="C421" i="1"/>
  <c r="E421" i="1" s="1"/>
  <c r="G421" i="1" s="1"/>
  <c r="C422" i="1"/>
  <c r="E422" i="1" s="1"/>
  <c r="G422" i="1" s="1"/>
  <c r="C423" i="1"/>
  <c r="E423" i="1" s="1"/>
  <c r="G423" i="1" s="1"/>
  <c r="C424" i="1"/>
  <c r="E424" i="1" s="1"/>
  <c r="G424" i="1" s="1"/>
  <c r="C425" i="1"/>
  <c r="E425" i="1" s="1"/>
  <c r="C426" i="1"/>
  <c r="E426" i="1" s="1"/>
  <c r="G426" i="1" s="1"/>
  <c r="C427" i="1"/>
  <c r="E427" i="1" s="1"/>
  <c r="G427" i="1" s="1"/>
  <c r="C428" i="1"/>
  <c r="E428" i="1" s="1"/>
  <c r="G428" i="1" s="1"/>
  <c r="C429" i="1"/>
  <c r="E429" i="1" s="1"/>
  <c r="G429" i="1" s="1"/>
  <c r="C430" i="1"/>
  <c r="E430" i="1" s="1"/>
  <c r="C431" i="1"/>
  <c r="E431" i="1"/>
  <c r="G431" i="1" s="1"/>
  <c r="H431" i="1" s="1"/>
  <c r="C432" i="1"/>
  <c r="E432" i="1" s="1"/>
  <c r="G432" i="1" s="1"/>
  <c r="C433" i="1"/>
  <c r="E433" i="1" s="1"/>
  <c r="G433" i="1" s="1"/>
  <c r="C434" i="1"/>
  <c r="E434" i="1" s="1"/>
  <c r="G434" i="1" s="1"/>
  <c r="C435" i="1"/>
  <c r="E435" i="1"/>
  <c r="G435" i="1" s="1"/>
  <c r="C436" i="1"/>
  <c r="E436" i="1" s="1"/>
  <c r="G436" i="1" s="1"/>
  <c r="C437" i="1"/>
  <c r="E437" i="1" s="1"/>
  <c r="G437" i="1" s="1"/>
  <c r="C438" i="1"/>
  <c r="E438" i="1" s="1"/>
  <c r="G438" i="1" s="1"/>
  <c r="C439" i="1"/>
  <c r="E439" i="1" s="1"/>
  <c r="G439" i="1" s="1"/>
  <c r="C440" i="1"/>
  <c r="E440" i="1"/>
  <c r="G440" i="1" s="1"/>
  <c r="H440" i="1"/>
  <c r="C441" i="1"/>
  <c r="E441" i="1" s="1"/>
  <c r="G441" i="1" s="1"/>
  <c r="C442" i="1"/>
  <c r="E442" i="1" s="1"/>
  <c r="G442" i="1" s="1"/>
  <c r="C443" i="1"/>
  <c r="E443" i="1" s="1"/>
  <c r="C444" i="1"/>
  <c r="E444" i="1" s="1"/>
  <c r="G444" i="1" s="1"/>
  <c r="C445" i="1"/>
  <c r="E445" i="1" s="1"/>
  <c r="G445" i="1" s="1"/>
  <c r="C446" i="1"/>
  <c r="E446" i="1" s="1"/>
  <c r="G446" i="1" s="1"/>
  <c r="C447" i="1"/>
  <c r="E447" i="1" s="1"/>
  <c r="G447" i="1" s="1"/>
  <c r="C448" i="1"/>
  <c r="E448" i="1" s="1"/>
  <c r="C449" i="1"/>
  <c r="E449" i="1"/>
  <c r="G449" i="1" s="1"/>
  <c r="A139" i="1" a="1"/>
  <c r="A139" i="1" s="1"/>
  <c r="A160" i="1" a="1"/>
  <c r="A160" i="1" s="1"/>
  <c r="A181" i="1" a="1"/>
  <c r="A181" i="1" s="1"/>
  <c r="A222" i="1" a="1"/>
  <c r="A222" i="1" s="1"/>
  <c r="A240" i="1" a="1"/>
  <c r="A240" i="1" s="1"/>
  <c r="A280" i="1" a="1"/>
  <c r="A280" i="1" s="1"/>
  <c r="A428" i="1" a="1"/>
  <c r="A428" i="1" s="1"/>
  <c r="N24" i="1" a="1"/>
  <c r="N24" i="1" s="1"/>
  <c r="N23" i="1" a="1"/>
  <c r="N23" i="1" s="1"/>
  <c r="N22" i="1" a="1"/>
  <c r="N22" i="1" s="1"/>
  <c r="N21" i="1" a="1"/>
  <c r="N21" i="1" s="1"/>
  <c r="N20" i="1" a="1"/>
  <c r="N20" i="1" s="1"/>
  <c r="N19" i="1" a="1"/>
  <c r="N19" i="1" s="1"/>
  <c r="N18" i="1" a="1"/>
  <c r="N18" i="1" s="1"/>
  <c r="N17" i="1" a="1"/>
  <c r="N17" i="1" s="1"/>
  <c r="N16" i="1" a="1"/>
  <c r="N16" i="1" s="1"/>
  <c r="N15" i="1" a="1"/>
  <c r="N15" i="1" s="1"/>
  <c r="N14" i="1" a="1"/>
  <c r="N14" i="1" s="1"/>
  <c r="N13" i="1" a="1"/>
  <c r="N13" i="1" s="1"/>
  <c r="N12" i="1" a="1"/>
  <c r="N12" i="1" s="1"/>
  <c r="N11" i="1" a="1"/>
  <c r="N11" i="1" s="1"/>
  <c r="N10" i="1" a="1"/>
  <c r="N10" i="1" s="1"/>
  <c r="N9" i="1" a="1"/>
  <c r="N9" i="1" s="1"/>
  <c r="N8" i="1" a="1"/>
  <c r="N8" i="1" s="1"/>
  <c r="N7" i="1" a="1"/>
  <c r="N7" i="1" s="1"/>
  <c r="N6" i="1" a="1"/>
  <c r="N6" i="1" s="1"/>
  <c r="N5" i="1" a="1"/>
  <c r="N5" i="1" s="1"/>
  <c r="T2" i="3"/>
  <c r="A56" i="1" s="1" a="1"/>
  <c r="A56" i="1" s="1"/>
  <c r="T806" i="3"/>
  <c r="T807" i="3"/>
  <c r="T808" i="3"/>
  <c r="T809" i="3"/>
  <c r="T810" i="3"/>
  <c r="T811" i="3"/>
  <c r="T812" i="3"/>
  <c r="T813" i="3"/>
  <c r="T814" i="3"/>
  <c r="T815" i="3"/>
  <c r="T816" i="3"/>
  <c r="T817" i="3"/>
  <c r="T818" i="3"/>
  <c r="T819" i="3"/>
  <c r="T820" i="3"/>
  <c r="T821" i="3"/>
  <c r="T822" i="3"/>
  <c r="T823" i="3"/>
  <c r="T824" i="3"/>
  <c r="T825" i="3"/>
  <c r="T826" i="3"/>
  <c r="T827" i="3"/>
  <c r="T828" i="3"/>
  <c r="T829" i="3"/>
  <c r="T830" i="3"/>
  <c r="T831" i="3"/>
  <c r="T832" i="3"/>
  <c r="T833" i="3"/>
  <c r="T834" i="3"/>
  <c r="T835" i="3"/>
  <c r="T836" i="3"/>
  <c r="T837" i="3"/>
  <c r="T838" i="3"/>
  <c r="T839" i="3"/>
  <c r="T840" i="3"/>
  <c r="T841" i="3"/>
  <c r="T842" i="3"/>
  <c r="T843" i="3"/>
  <c r="T844" i="3"/>
  <c r="T845" i="3"/>
  <c r="T846" i="3"/>
  <c r="T847" i="3"/>
  <c r="T848" i="3"/>
  <c r="T849" i="3"/>
  <c r="T850" i="3"/>
  <c r="T851" i="3"/>
  <c r="T852" i="3"/>
  <c r="T853" i="3"/>
  <c r="T854" i="3"/>
  <c r="T855" i="3"/>
  <c r="T856" i="3"/>
  <c r="T857" i="3"/>
  <c r="T858" i="3"/>
  <c r="T859" i="3"/>
  <c r="T860" i="3"/>
  <c r="T861" i="3"/>
  <c r="T862" i="3"/>
  <c r="T863" i="3"/>
  <c r="T864" i="3"/>
  <c r="T865" i="3"/>
  <c r="T866" i="3"/>
  <c r="T867" i="3"/>
  <c r="T868" i="3"/>
  <c r="T869" i="3"/>
  <c r="T870" i="3"/>
  <c r="T871" i="3"/>
  <c r="T872" i="3"/>
  <c r="T873" i="3"/>
  <c r="T874" i="3"/>
  <c r="T875" i="3"/>
  <c r="T876" i="3"/>
  <c r="T877" i="3"/>
  <c r="T878" i="3"/>
  <c r="T879" i="3"/>
  <c r="T880" i="3"/>
  <c r="T881" i="3"/>
  <c r="T882" i="3"/>
  <c r="T883" i="3"/>
  <c r="T884" i="3"/>
  <c r="T885" i="3"/>
  <c r="T886" i="3"/>
  <c r="T887" i="3"/>
  <c r="T888" i="3"/>
  <c r="T889" i="3"/>
  <c r="T890" i="3"/>
  <c r="T891" i="3"/>
  <c r="T892" i="3"/>
  <c r="T893" i="3"/>
  <c r="T894" i="3"/>
  <c r="T895" i="3"/>
  <c r="T896" i="3"/>
  <c r="T897" i="3"/>
  <c r="T898" i="3"/>
  <c r="T899" i="3"/>
  <c r="T900" i="3"/>
  <c r="T901" i="3"/>
  <c r="T902" i="3"/>
  <c r="T903" i="3"/>
  <c r="T904" i="3"/>
  <c r="T905" i="3"/>
  <c r="T906" i="3"/>
  <c r="T907" i="3"/>
  <c r="T908" i="3"/>
  <c r="T909" i="3"/>
  <c r="T910" i="3"/>
  <c r="T911" i="3"/>
  <c r="T912" i="3"/>
  <c r="T913" i="3"/>
  <c r="T914" i="3"/>
  <c r="T915" i="3"/>
  <c r="T916" i="3"/>
  <c r="T917" i="3"/>
  <c r="T918" i="3"/>
  <c r="T919" i="3"/>
  <c r="T920" i="3"/>
  <c r="T921" i="3"/>
  <c r="T922" i="3"/>
  <c r="T923" i="3"/>
  <c r="T924" i="3"/>
  <c r="T925" i="3"/>
  <c r="T926" i="3"/>
  <c r="T927" i="3"/>
  <c r="T928" i="3"/>
  <c r="T929" i="3"/>
  <c r="T930" i="3"/>
  <c r="T931" i="3"/>
  <c r="T932" i="3"/>
  <c r="T933" i="3"/>
  <c r="T934" i="3"/>
  <c r="T935" i="3"/>
  <c r="T936" i="3"/>
  <c r="T937" i="3"/>
  <c r="T938" i="3"/>
  <c r="T939" i="3"/>
  <c r="T940" i="3"/>
  <c r="T941" i="3"/>
  <c r="T942" i="3"/>
  <c r="T943" i="3"/>
  <c r="T944" i="3"/>
  <c r="T945" i="3"/>
  <c r="T946" i="3"/>
  <c r="T947" i="3"/>
  <c r="T948" i="3"/>
  <c r="T949" i="3"/>
  <c r="T950" i="3"/>
  <c r="T951" i="3"/>
  <c r="T952" i="3"/>
  <c r="T953" i="3"/>
  <c r="T954" i="3"/>
  <c r="T955" i="3"/>
  <c r="T956" i="3"/>
  <c r="T957" i="3"/>
  <c r="T958" i="3"/>
  <c r="T959" i="3"/>
  <c r="T960" i="3"/>
  <c r="T961" i="3"/>
  <c r="T962" i="3"/>
  <c r="T963" i="3"/>
  <c r="T964" i="3"/>
  <c r="T965" i="3"/>
  <c r="T966" i="3"/>
  <c r="T967" i="3"/>
  <c r="T968" i="3"/>
  <c r="T969" i="3"/>
  <c r="T970" i="3"/>
  <c r="T971" i="3"/>
  <c r="T972" i="3"/>
  <c r="T973" i="3"/>
  <c r="T974" i="3"/>
  <c r="T975" i="3"/>
  <c r="T976" i="3"/>
  <c r="T977" i="3"/>
  <c r="T978" i="3"/>
  <c r="T979" i="3"/>
  <c r="T980" i="3"/>
  <c r="T981" i="3"/>
  <c r="T982" i="3"/>
  <c r="T983" i="3"/>
  <c r="T984" i="3"/>
  <c r="T985" i="3"/>
  <c r="T986" i="3"/>
  <c r="T987" i="3"/>
  <c r="T988" i="3"/>
  <c r="T989" i="3"/>
  <c r="T990" i="3"/>
  <c r="T991" i="3"/>
  <c r="T992" i="3"/>
  <c r="T993" i="3"/>
  <c r="T994" i="3"/>
  <c r="T995" i="3"/>
  <c r="T996" i="3"/>
  <c r="T997" i="3"/>
  <c r="T998" i="3"/>
  <c r="T999" i="3"/>
  <c r="T1000" i="3"/>
  <c r="T1001" i="3"/>
  <c r="T1002" i="3"/>
  <c r="T1003" i="3"/>
  <c r="T1004" i="3"/>
  <c r="T1005" i="3"/>
  <c r="T1006" i="3"/>
  <c r="T1007" i="3"/>
  <c r="T1008" i="3"/>
  <c r="T1009" i="3"/>
  <c r="T1010" i="3"/>
  <c r="T1011" i="3"/>
  <c r="T1012" i="3"/>
  <c r="T1013" i="3"/>
  <c r="T1014" i="3"/>
  <c r="T1015" i="3"/>
  <c r="T1016" i="3"/>
  <c r="T1017" i="3"/>
  <c r="T1018" i="3"/>
  <c r="T1019" i="3"/>
  <c r="T1020" i="3"/>
  <c r="T1021" i="3"/>
  <c r="T1022" i="3"/>
  <c r="T1023" i="3"/>
  <c r="T1024" i="3"/>
  <c r="T1025" i="3"/>
  <c r="T1026" i="3"/>
  <c r="T1027" i="3"/>
  <c r="T1028" i="3"/>
  <c r="T1029" i="3"/>
  <c r="T1030" i="3"/>
  <c r="T1031" i="3"/>
  <c r="T1032" i="3"/>
  <c r="T1033" i="3"/>
  <c r="T1034" i="3"/>
  <c r="T1035" i="3"/>
  <c r="T1036" i="3"/>
  <c r="T1037" i="3"/>
  <c r="T1038" i="3"/>
  <c r="T1039" i="3"/>
  <c r="T1040" i="3"/>
  <c r="T1041" i="3"/>
  <c r="T1042" i="3"/>
  <c r="T1043" i="3"/>
  <c r="T1044" i="3"/>
  <c r="T1045" i="3"/>
  <c r="T1046" i="3"/>
  <c r="T1047" i="3"/>
  <c r="T1048" i="3"/>
  <c r="T1049" i="3"/>
  <c r="T1050" i="3"/>
  <c r="T1051" i="3"/>
  <c r="T1052" i="3"/>
  <c r="T1053" i="3"/>
  <c r="T1054" i="3"/>
  <c r="T1055" i="3"/>
  <c r="T1056" i="3"/>
  <c r="T1057" i="3"/>
  <c r="T1058" i="3"/>
  <c r="T1059" i="3"/>
  <c r="T1060" i="3"/>
  <c r="T1061" i="3"/>
  <c r="T1062" i="3"/>
  <c r="T1063" i="3"/>
  <c r="T1064" i="3"/>
  <c r="T1065" i="3"/>
  <c r="T1066" i="3"/>
  <c r="T1067" i="3"/>
  <c r="T1068" i="3"/>
  <c r="T1069" i="3"/>
  <c r="T1070" i="3"/>
  <c r="T1071" i="3"/>
  <c r="T1072" i="3"/>
  <c r="T1073" i="3"/>
  <c r="T1074" i="3"/>
  <c r="T1075" i="3"/>
  <c r="T1076" i="3"/>
  <c r="T1077" i="3"/>
  <c r="T1078" i="3"/>
  <c r="T1079" i="3"/>
  <c r="T1080" i="3"/>
  <c r="T1081" i="3"/>
  <c r="T1082" i="3"/>
  <c r="T1083" i="3"/>
  <c r="T1084" i="3"/>
  <c r="T1085" i="3"/>
  <c r="T1086" i="3"/>
  <c r="T1087" i="3"/>
  <c r="T1088" i="3"/>
  <c r="T1089" i="3"/>
  <c r="T1090" i="3"/>
  <c r="T1091" i="3"/>
  <c r="T1092" i="3"/>
  <c r="T1093" i="3"/>
  <c r="T1094" i="3"/>
  <c r="T1095" i="3"/>
  <c r="T1096" i="3"/>
  <c r="T1097" i="3"/>
  <c r="T1098" i="3"/>
  <c r="T1099" i="3"/>
  <c r="T1100" i="3"/>
  <c r="T1101" i="3"/>
  <c r="T1102" i="3"/>
  <c r="T1103" i="3"/>
  <c r="T1104" i="3"/>
  <c r="T1105" i="3"/>
  <c r="T1106" i="3"/>
  <c r="T1107" i="3"/>
  <c r="T1108" i="3"/>
  <c r="T1109" i="3"/>
  <c r="T1110" i="3"/>
  <c r="T1111" i="3"/>
  <c r="T1112" i="3"/>
  <c r="T1113" i="3"/>
  <c r="T1114" i="3"/>
  <c r="T1115" i="3"/>
  <c r="T1116" i="3"/>
  <c r="T1117" i="3"/>
  <c r="T1118" i="3"/>
  <c r="T1119" i="3"/>
  <c r="T1120" i="3"/>
  <c r="T1121" i="3"/>
  <c r="T1122" i="3"/>
  <c r="T1123" i="3"/>
  <c r="T1124" i="3"/>
  <c r="T1125" i="3"/>
  <c r="T1126" i="3"/>
  <c r="T1127" i="3"/>
  <c r="T1128" i="3"/>
  <c r="T1129" i="3"/>
  <c r="T1130" i="3"/>
  <c r="T1131" i="3"/>
  <c r="T1132" i="3"/>
  <c r="T1133" i="3"/>
  <c r="T1134" i="3"/>
  <c r="T1135" i="3"/>
  <c r="T1136" i="3"/>
  <c r="T1137" i="3"/>
  <c r="T1138" i="3"/>
  <c r="T1139" i="3"/>
  <c r="T1140" i="3"/>
  <c r="T1141" i="3"/>
  <c r="T1142" i="3"/>
  <c r="T1143" i="3"/>
  <c r="T1144" i="3"/>
  <c r="T1145" i="3"/>
  <c r="T1146" i="3"/>
  <c r="T1147" i="3"/>
  <c r="T1148" i="3"/>
  <c r="T1149" i="3"/>
  <c r="T1150" i="3"/>
  <c r="T1151" i="3"/>
  <c r="G52" i="1" l="1"/>
  <c r="H52" i="1" s="1"/>
  <c r="H38" i="1"/>
  <c r="H99" i="1"/>
  <c r="H332" i="1"/>
  <c r="H386" i="1"/>
  <c r="H189" i="1"/>
  <c r="G68" i="1"/>
  <c r="H68" i="1" s="1"/>
  <c r="G87" i="1"/>
  <c r="H87" i="1" s="1"/>
  <c r="G143" i="1"/>
  <c r="H143" i="1" s="1"/>
  <c r="G159" i="1"/>
  <c r="H159" i="1" s="1"/>
  <c r="H405" i="1"/>
  <c r="H359" i="1"/>
  <c r="H449" i="1"/>
  <c r="H375" i="1"/>
  <c r="H268" i="1"/>
  <c r="H213" i="1"/>
  <c r="H224" i="1"/>
  <c r="H303" i="1"/>
  <c r="H98" i="1"/>
  <c r="H124" i="1"/>
  <c r="G275" i="1"/>
  <c r="H275" i="1" s="1"/>
  <c r="H203" i="1"/>
  <c r="G340" i="1"/>
  <c r="H340" i="1" s="1"/>
  <c r="G233" i="1"/>
  <c r="H233" i="1" s="1"/>
  <c r="G251" i="1"/>
  <c r="H251" i="1" s="1"/>
  <c r="H305" i="1"/>
  <c r="H394" i="1"/>
  <c r="G383" i="1"/>
  <c r="H383" i="1" s="1"/>
  <c r="G26" i="1"/>
  <c r="H26" i="1" s="1"/>
  <c r="G448" i="1"/>
  <c r="H448" i="1" s="1"/>
  <c r="H20" i="1"/>
  <c r="H315" i="1"/>
  <c r="H269" i="1"/>
  <c r="H207" i="1"/>
  <c r="H113" i="1"/>
  <c r="H279" i="1"/>
  <c r="H170" i="1"/>
  <c r="H44" i="1"/>
  <c r="H304" i="1"/>
  <c r="H423" i="1"/>
  <c r="H437" i="1"/>
  <c r="H77" i="1"/>
  <c r="H88" i="1"/>
  <c r="H387" i="1"/>
  <c r="H41" i="1"/>
  <c r="H329" i="1"/>
  <c r="H341" i="1"/>
  <c r="H339" i="1"/>
  <c r="H249" i="1"/>
  <c r="H167" i="1"/>
  <c r="H429" i="1"/>
  <c r="H369" i="1"/>
  <c r="H351" i="1"/>
  <c r="H261" i="1"/>
  <c r="H123" i="1"/>
  <c r="H89" i="1"/>
  <c r="H171" i="1"/>
  <c r="H321" i="1"/>
  <c r="H260" i="1"/>
  <c r="H153" i="1"/>
  <c r="H135" i="1"/>
  <c r="H134" i="1"/>
  <c r="E350" i="1"/>
  <c r="G350" i="1" s="1"/>
  <c r="A42" i="1" a="1"/>
  <c r="A42" i="1" s="1"/>
  <c r="A18" i="1" a="1"/>
  <c r="A18" i="1" s="1"/>
  <c r="A361" i="1" a="1"/>
  <c r="A361" i="1" s="1"/>
  <c r="A396" i="1" a="1"/>
  <c r="A396" i="1" s="1"/>
  <c r="A341" i="1" a="1"/>
  <c r="A341" i="1" s="1"/>
  <c r="A300" i="1" a="1"/>
  <c r="A300" i="1" s="1"/>
  <c r="A262" i="1" a="1"/>
  <c r="A262" i="1" s="1"/>
  <c r="A76" i="1" a="1"/>
  <c r="A76" i="1" s="1"/>
  <c r="A202" i="1" a="1"/>
  <c r="A202" i="1" s="1"/>
  <c r="A94" i="1" a="1"/>
  <c r="A94" i="1" s="1"/>
  <c r="A93" i="1" a="1"/>
  <c r="A93" i="1" s="1"/>
  <c r="A51" i="1" a="1"/>
  <c r="A51" i="1" s="1"/>
  <c r="A196" i="1" a="1"/>
  <c r="A196" i="1" s="1"/>
  <c r="A195" i="1" a="1"/>
  <c r="A195" i="1" s="1"/>
  <c r="A98" i="1" a="1"/>
  <c r="A98" i="1" s="1"/>
  <c r="A194" i="1" a="1"/>
  <c r="A194" i="1" s="1"/>
  <c r="A386" i="1" a="1"/>
  <c r="A386" i="1" s="1"/>
  <c r="A77" i="1" a="1"/>
  <c r="A77" i="1" s="1"/>
  <c r="A443" i="1" a="1"/>
  <c r="A443" i="1" s="1"/>
  <c r="A117" i="1" a="1"/>
  <c r="A117" i="1" s="1"/>
  <c r="A78" i="1" a="1"/>
  <c r="A78" i="1" s="1"/>
  <c r="A360" i="1" a="1"/>
  <c r="A360" i="1" s="1"/>
  <c r="A55" i="1" a="1"/>
  <c r="A55" i="1" s="1"/>
  <c r="A96" i="1" a="1"/>
  <c r="A96" i="1" s="1"/>
  <c r="A359" i="1" a="1"/>
  <c r="A359" i="1" s="1"/>
  <c r="A179" i="1" a="1"/>
  <c r="A179" i="1" s="1"/>
  <c r="A426" i="1" a="1"/>
  <c r="A426" i="1" s="1"/>
  <c r="A178" i="1" a="1"/>
  <c r="A178" i="1" s="1"/>
  <c r="A408" i="1" a="1"/>
  <c r="A408" i="1" s="1"/>
  <c r="A156" i="1" a="1"/>
  <c r="A156" i="1" s="1"/>
  <c r="A357" i="1" a="1"/>
  <c r="A357" i="1" s="1"/>
  <c r="A155" i="1" a="1"/>
  <c r="A155" i="1" s="1"/>
  <c r="A356" i="1" a="1"/>
  <c r="A356" i="1" s="1"/>
  <c r="A315" i="1" a="1"/>
  <c r="A315" i="1" s="1"/>
  <c r="A295" i="1" a="1"/>
  <c r="A295" i="1" s="1"/>
  <c r="A274" i="1" a="1"/>
  <c r="A274" i="1" s="1"/>
  <c r="A255" i="1" a="1"/>
  <c r="A255" i="1" s="1"/>
  <c r="A235" i="1" a="1"/>
  <c r="A235" i="1" s="1"/>
  <c r="A216" i="1" a="1"/>
  <c r="A216" i="1" s="1"/>
  <c r="A175" i="1" a="1"/>
  <c r="A175" i="1" s="1"/>
  <c r="A154" i="1" a="1"/>
  <c r="A154" i="1" s="1"/>
  <c r="A132" i="1" a="1"/>
  <c r="A132" i="1" s="1"/>
  <c r="A91" i="1" a="1"/>
  <c r="A91" i="1" s="1"/>
  <c r="A71" i="1" a="1"/>
  <c r="A71" i="1" s="1"/>
  <c r="A50" i="1" a="1"/>
  <c r="A50" i="1" s="1"/>
  <c r="A34" i="1" a="1"/>
  <c r="A34" i="1" s="1"/>
  <c r="A10" i="1" a="1"/>
  <c r="A10" i="1" s="1"/>
  <c r="A438" i="1" a="1"/>
  <c r="A438" i="1" s="1"/>
  <c r="A422" i="1" a="1"/>
  <c r="A422" i="1" s="1"/>
  <c r="A391" i="1" a="1"/>
  <c r="A391" i="1" s="1"/>
  <c r="A374" i="1" a="1"/>
  <c r="A374" i="1" s="1"/>
  <c r="A355" i="1" a="1"/>
  <c r="A355" i="1" s="1"/>
  <c r="A335" i="1" a="1"/>
  <c r="A335" i="1" s="1"/>
  <c r="A314" i="1" a="1"/>
  <c r="A314" i="1" s="1"/>
  <c r="A294" i="1" a="1"/>
  <c r="A294" i="1" s="1"/>
  <c r="A273" i="1" a="1"/>
  <c r="A273" i="1" s="1"/>
  <c r="A254" i="1" a="1"/>
  <c r="A254" i="1" s="1"/>
  <c r="A197" i="1" a="1"/>
  <c r="A197" i="1" s="1"/>
  <c r="A174" i="1" a="1"/>
  <c r="A174" i="1" s="1"/>
  <c r="A153" i="1" a="1"/>
  <c r="A153" i="1" s="1"/>
  <c r="A131" i="1" a="1"/>
  <c r="A131" i="1" s="1"/>
  <c r="A110" i="1" a="1"/>
  <c r="A110" i="1" s="1"/>
  <c r="A90" i="1" a="1"/>
  <c r="A90" i="1" s="1"/>
  <c r="A49" i="1" a="1"/>
  <c r="A49" i="1" s="1"/>
  <c r="A411" i="1" a="1"/>
  <c r="A411" i="1" s="1"/>
  <c r="A116" i="1" a="1"/>
  <c r="A116" i="1" s="1"/>
  <c r="A201" i="1" a="1"/>
  <c r="A201" i="1" s="1"/>
  <c r="A441" i="1" a="1"/>
  <c r="A441" i="1" s="1"/>
  <c r="A238" i="1" a="1"/>
  <c r="A238" i="1" s="1"/>
  <c r="A38" i="1" a="1"/>
  <c r="A38" i="1" s="1"/>
  <c r="A218" i="1" a="1"/>
  <c r="A218" i="1" s="1"/>
  <c r="A37" i="1" a="1"/>
  <c r="A37" i="1" s="1"/>
  <c r="A237" i="1" a="1"/>
  <c r="A237" i="1" s="1"/>
  <c r="A424" i="1" a="1"/>
  <c r="A424" i="1" s="1"/>
  <c r="A217" i="1" a="1"/>
  <c r="A217" i="1" s="1"/>
  <c r="A35" i="1" a="1"/>
  <c r="A35" i="1" s="1"/>
  <c r="A354" i="1" a="1"/>
  <c r="A354" i="1" s="1"/>
  <c r="A109" i="1" a="1"/>
  <c r="A109" i="1" s="1"/>
  <c r="A353" i="1" a="1"/>
  <c r="A353" i="1" s="1"/>
  <c r="A151" i="1" a="1"/>
  <c r="A151" i="1" s="1"/>
  <c r="A405" i="1" a="1"/>
  <c r="A405" i="1" s="1"/>
  <c r="A128" i="1" a="1"/>
  <c r="A128" i="1" s="1"/>
  <c r="A389" i="1" a="1"/>
  <c r="A389" i="1" s="1"/>
  <c r="A170" i="1" a="1"/>
  <c r="A170" i="1" s="1"/>
  <c r="A127" i="1" a="1"/>
  <c r="A127" i="1" s="1"/>
  <c r="A107" i="1" a="1"/>
  <c r="A107" i="1" s="1"/>
  <c r="A87" i="1" a="1"/>
  <c r="A87" i="1" s="1"/>
  <c r="A67" i="1" a="1"/>
  <c r="A67" i="1" s="1"/>
  <c r="A29" i="1" a="1"/>
  <c r="A29" i="1" s="1"/>
  <c r="A449" i="1" a="1"/>
  <c r="A449" i="1" s="1"/>
  <c r="A403" i="1" a="1"/>
  <c r="A403" i="1" s="1"/>
  <c r="A388" i="1" a="1"/>
  <c r="A388" i="1" s="1"/>
  <c r="A350" i="1" a="1"/>
  <c r="A350" i="1" s="1"/>
  <c r="A331" i="1" a="1"/>
  <c r="A331" i="1" s="1"/>
  <c r="A310" i="1" a="1"/>
  <c r="A310" i="1" s="1"/>
  <c r="A289" i="1" a="1"/>
  <c r="A289" i="1" s="1"/>
  <c r="A270" i="1" a="1"/>
  <c r="A270" i="1" s="1"/>
  <c r="A249" i="1" a="1"/>
  <c r="A249" i="1" s="1"/>
  <c r="A231" i="1" a="1"/>
  <c r="A231" i="1" s="1"/>
  <c r="A212" i="1" a="1"/>
  <c r="A212" i="1" s="1"/>
  <c r="A192" i="1" a="1"/>
  <c r="A192" i="1" s="1"/>
  <c r="A169" i="1" a="1"/>
  <c r="A169" i="1" s="1"/>
  <c r="A148" i="1" a="1"/>
  <c r="A148" i="1" s="1"/>
  <c r="A126" i="1" a="1"/>
  <c r="A126" i="1" s="1"/>
  <c r="A86" i="1" a="1"/>
  <c r="A86" i="1" s="1"/>
  <c r="A66" i="1" a="1"/>
  <c r="A66" i="1" s="1"/>
  <c r="A221" i="1" a="1"/>
  <c r="A221" i="1" s="1"/>
  <c r="A320" i="1" a="1"/>
  <c r="A320" i="1" s="1"/>
  <c r="A15" i="1" a="1"/>
  <c r="A15" i="1" s="1"/>
  <c r="A259" i="1" a="1"/>
  <c r="A259" i="1" s="1"/>
  <c r="A54" i="1" a="1"/>
  <c r="A54" i="1" s="1"/>
  <c r="A258" i="1" a="1"/>
  <c r="A258" i="1" s="1"/>
  <c r="A53" i="1" a="1"/>
  <c r="A53" i="1" s="1"/>
  <c r="A257" i="1" a="1"/>
  <c r="A257" i="1" s="1"/>
  <c r="A439" i="1" a="1"/>
  <c r="A439" i="1" s="1"/>
  <c r="A256" i="1" a="1"/>
  <c r="A256" i="1" s="1"/>
  <c r="A407" i="1" a="1"/>
  <c r="A407" i="1" s="1"/>
  <c r="A253" i="1" a="1"/>
  <c r="A253" i="1" s="1"/>
  <c r="A70" i="1" a="1"/>
  <c r="A70" i="1" s="1"/>
  <c r="A312" i="1" a="1"/>
  <c r="A312" i="1" s="1"/>
  <c r="A88" i="1" a="1"/>
  <c r="A88" i="1" s="1"/>
  <c r="A291" i="1" a="1"/>
  <c r="A291" i="1" s="1"/>
  <c r="A6" i="1" a="1"/>
  <c r="A6" i="1" s="1"/>
  <c r="A290" i="1" a="1"/>
  <c r="A290" i="1" s="1"/>
  <c r="A418" i="1" a="1"/>
  <c r="A418" i="1" s="1"/>
  <c r="A269" i="1" a="1"/>
  <c r="A269" i="1" s="1"/>
  <c r="A248" i="1" a="1"/>
  <c r="A248" i="1" s="1"/>
  <c r="A211" i="1" a="1"/>
  <c r="A211" i="1" s="1"/>
  <c r="A191" i="1" a="1"/>
  <c r="A191" i="1" s="1"/>
  <c r="A168" i="1" a="1"/>
  <c r="A168" i="1" s="1"/>
  <c r="A147" i="1" a="1"/>
  <c r="A147" i="1" s="1"/>
  <c r="A125" i="1" a="1"/>
  <c r="A125" i="1" s="1"/>
  <c r="A106" i="1" a="1"/>
  <c r="A106" i="1" s="1"/>
  <c r="A85" i="1" a="1"/>
  <c r="A85" i="1" s="1"/>
  <c r="A65" i="1" a="1"/>
  <c r="A65" i="1" s="1"/>
  <c r="A41" i="1" a="1"/>
  <c r="A41" i="1" s="1"/>
  <c r="A138" i="1" a="1"/>
  <c r="A138" i="1" s="1"/>
  <c r="A279" i="1" a="1"/>
  <c r="A279" i="1" s="1"/>
  <c r="A112" i="1" a="1"/>
  <c r="A112" i="1" s="1"/>
  <c r="A271" i="1" a="1"/>
  <c r="A271" i="1" s="1"/>
  <c r="A250" i="1" a="1"/>
  <c r="A250" i="1" s="1"/>
  <c r="A288" i="1" a="1"/>
  <c r="A288" i="1" s="1"/>
  <c r="A84" i="1" a="1"/>
  <c r="A84" i="1" s="1"/>
  <c r="A64" i="1" a="1"/>
  <c r="A64" i="1" s="1"/>
  <c r="A17" i="1" a="1"/>
  <c r="A17" i="1" s="1"/>
  <c r="A180" i="1" a="1"/>
  <c r="A180" i="1" s="1"/>
  <c r="A318" i="1" a="1"/>
  <c r="A318" i="1" s="1"/>
  <c r="A292" i="1" a="1"/>
  <c r="A292" i="1" s="1"/>
  <c r="A287" i="1" a="1"/>
  <c r="A287" i="1" s="1"/>
  <c r="A267" i="1" a="1"/>
  <c r="A267" i="1" s="1"/>
  <c r="A247" i="1" a="1"/>
  <c r="A247" i="1" s="1"/>
  <c r="A229" i="1" a="1"/>
  <c r="A229" i="1" s="1"/>
  <c r="A209" i="1" a="1"/>
  <c r="A209" i="1" s="1"/>
  <c r="A189" i="1" a="1"/>
  <c r="A189" i="1" s="1"/>
  <c r="A166" i="1" a="1"/>
  <c r="A166" i="1" s="1"/>
  <c r="A146" i="1" a="1"/>
  <c r="A146" i="1" s="1"/>
  <c r="A123" i="1" a="1"/>
  <c r="A123" i="1" s="1"/>
  <c r="A104" i="1" a="1"/>
  <c r="A104" i="1" s="1"/>
  <c r="A63" i="1" a="1"/>
  <c r="A63" i="1" s="1"/>
  <c r="A395" i="1" a="1"/>
  <c r="A395" i="1" s="1"/>
  <c r="A97" i="1" a="1"/>
  <c r="A97" i="1" s="1"/>
  <c r="A75" i="1" a="1"/>
  <c r="A75" i="1" s="1"/>
  <c r="A394" i="1" a="1"/>
  <c r="A394" i="1" s="1"/>
  <c r="A200" i="1" a="1"/>
  <c r="A200" i="1" s="1"/>
  <c r="A440" i="1" a="1"/>
  <c r="A440" i="1" s="1"/>
  <c r="A157" i="1" a="1"/>
  <c r="A157" i="1" s="1"/>
  <c r="A425" i="1" a="1"/>
  <c r="A425" i="1" s="1"/>
  <c r="A177" i="1" a="1"/>
  <c r="A177" i="1" s="1"/>
  <c r="A375" i="1" a="1"/>
  <c r="A375" i="1" s="1"/>
  <c r="A198" i="1" a="1"/>
  <c r="A198" i="1" s="1"/>
  <c r="A392" i="1" a="1"/>
  <c r="A392" i="1" s="1"/>
  <c r="A293" i="1" a="1"/>
  <c r="A293" i="1" s="1"/>
  <c r="A130" i="1" a="1"/>
  <c r="A130" i="1" s="1"/>
  <c r="A390" i="1" a="1"/>
  <c r="A390" i="1" s="1"/>
  <c r="A129" i="1" a="1"/>
  <c r="A129" i="1" s="1"/>
  <c r="A420" i="1" a="1"/>
  <c r="A420" i="1" s="1"/>
  <c r="A171" i="1" a="1"/>
  <c r="A171" i="1" s="1"/>
  <c r="A351" i="1" a="1"/>
  <c r="A351" i="1" s="1"/>
  <c r="A28" i="1" a="1"/>
  <c r="A28" i="1" s="1"/>
  <c r="A309" i="1" a="1"/>
  <c r="A309" i="1" s="1"/>
  <c r="A308" i="1" a="1"/>
  <c r="A308" i="1" s="1"/>
  <c r="A105" i="1" a="1"/>
  <c r="A105" i="1" s="1"/>
  <c r="A347" i="1" a="1"/>
  <c r="A347" i="1" s="1"/>
  <c r="A307" i="1" a="1"/>
  <c r="A307" i="1" s="1"/>
  <c r="A25" i="1" a="1"/>
  <c r="A25" i="1" s="1"/>
  <c r="A416" i="1" a="1"/>
  <c r="A416" i="1" s="1"/>
  <c r="A401" i="1" a="1"/>
  <c r="A401" i="1" s="1"/>
  <c r="A367" i="1" a="1"/>
  <c r="A367" i="1" s="1"/>
  <c r="A346" i="1" a="1"/>
  <c r="A346" i="1" s="1"/>
  <c r="A327" i="1" a="1"/>
  <c r="A327" i="1" s="1"/>
  <c r="A306" i="1" a="1"/>
  <c r="A306" i="1" s="1"/>
  <c r="A286" i="1" a="1"/>
  <c r="A286" i="1" s="1"/>
  <c r="A246" i="1" a="1"/>
  <c r="A246" i="1" s="1"/>
  <c r="A228" i="1" a="1"/>
  <c r="A228" i="1" s="1"/>
  <c r="A208" i="1" a="1"/>
  <c r="A208" i="1" s="1"/>
  <c r="A188" i="1" a="1"/>
  <c r="A188" i="1" s="1"/>
  <c r="A165" i="1" a="1"/>
  <c r="A165" i="1" s="1"/>
  <c r="A145" i="1" a="1"/>
  <c r="A145" i="1" s="1"/>
  <c r="A122" i="1" a="1"/>
  <c r="A122" i="1" s="1"/>
  <c r="A83" i="1" a="1"/>
  <c r="A83" i="1" s="1"/>
  <c r="A62" i="1" a="1"/>
  <c r="A62" i="1" s="1"/>
  <c r="A442" i="1" a="1"/>
  <c r="A442" i="1" s="1"/>
  <c r="A159" i="1" a="1"/>
  <c r="A159" i="1" s="1"/>
  <c r="A260" i="1" a="1"/>
  <c r="A260" i="1" s="1"/>
  <c r="A410" i="1" a="1"/>
  <c r="A410" i="1" s="1"/>
  <c r="A158" i="1" a="1"/>
  <c r="A158" i="1" s="1"/>
  <c r="A376" i="1" a="1"/>
  <c r="A376" i="1" s="1"/>
  <c r="A72" i="1" a="1"/>
  <c r="A72" i="1" s="1"/>
  <c r="A316" i="1" a="1"/>
  <c r="A316" i="1" s="1"/>
  <c r="A92" i="1" a="1"/>
  <c r="A92" i="1" s="1"/>
  <c r="A272" i="1" a="1"/>
  <c r="A272" i="1" s="1"/>
  <c r="A152" i="1" a="1"/>
  <c r="A152" i="1" s="1"/>
  <c r="A373" i="1" a="1"/>
  <c r="A373" i="1" s="1"/>
  <c r="A108" i="1" a="1"/>
  <c r="A108" i="1" s="1"/>
  <c r="A372" i="1" a="1"/>
  <c r="A372" i="1" s="1"/>
  <c r="A150" i="1" a="1"/>
  <c r="A150" i="1" s="1"/>
  <c r="A371" i="1" a="1"/>
  <c r="A371" i="1" s="1"/>
  <c r="A149" i="1" a="1"/>
  <c r="A149" i="1" s="1"/>
  <c r="A330" i="1" a="1"/>
  <c r="A330" i="1" s="1"/>
  <c r="A329" i="1" a="1"/>
  <c r="A329" i="1" s="1"/>
  <c r="A124" i="1" a="1"/>
  <c r="A124" i="1" s="1"/>
  <c r="A328" i="1" a="1"/>
  <c r="A328" i="1" s="1"/>
  <c r="A24" i="1" a="1"/>
  <c r="A24" i="1" s="1"/>
  <c r="A446" i="1" a="1"/>
  <c r="A446" i="1" s="1"/>
  <c r="A432" i="1" a="1"/>
  <c r="A432" i="1" s="1"/>
  <c r="A415" i="1" a="1"/>
  <c r="A415" i="1" s="1"/>
  <c r="A385" i="1" a="1"/>
  <c r="A385" i="1" s="1"/>
  <c r="A366" i="1" a="1"/>
  <c r="A366" i="1" s="1"/>
  <c r="A345" i="1" a="1"/>
  <c r="A345" i="1" s="1"/>
  <c r="A305" i="1" a="1"/>
  <c r="A305" i="1" s="1"/>
  <c r="A285" i="1" a="1"/>
  <c r="A285" i="1" s="1"/>
  <c r="A266" i="1" a="1"/>
  <c r="A266" i="1" s="1"/>
  <c r="A227" i="1" a="1"/>
  <c r="A227" i="1" s="1"/>
  <c r="A207" i="1" a="1"/>
  <c r="A207" i="1" s="1"/>
  <c r="A187" i="1" a="1"/>
  <c r="A187" i="1" s="1"/>
  <c r="A164" i="1" a="1"/>
  <c r="A164" i="1" s="1"/>
  <c r="A144" i="1" a="1"/>
  <c r="A144" i="1" s="1"/>
  <c r="A121" i="1" a="1"/>
  <c r="A121" i="1" s="1"/>
  <c r="A103" i="1" a="1"/>
  <c r="A103" i="1" s="1"/>
  <c r="A61" i="1" a="1"/>
  <c r="A61" i="1" s="1"/>
  <c r="A261" i="1" a="1"/>
  <c r="A261" i="1" s="1"/>
  <c r="A378" i="1" a="1"/>
  <c r="A378" i="1" s="1"/>
  <c r="A39" i="1" a="1"/>
  <c r="A39" i="1" s="1"/>
  <c r="A278" i="1" a="1"/>
  <c r="A278" i="1" s="1"/>
  <c r="A74" i="1" a="1"/>
  <c r="A74" i="1" s="1"/>
  <c r="A277" i="1" a="1"/>
  <c r="A277" i="1" s="1"/>
  <c r="A73" i="1" a="1"/>
  <c r="A73" i="1" s="1"/>
  <c r="A297" i="1" a="1"/>
  <c r="A297" i="1" s="1"/>
  <c r="A36" i="1" a="1"/>
  <c r="A36" i="1" s="1"/>
  <c r="A236" i="1" a="1"/>
  <c r="A236" i="1" s="1"/>
  <c r="A11" i="1" a="1"/>
  <c r="A11" i="1" s="1"/>
  <c r="A313" i="1" a="1"/>
  <c r="A313" i="1" s="1"/>
  <c r="A89" i="1" a="1"/>
  <c r="A89" i="1" s="1"/>
  <c r="A334" i="1" a="1"/>
  <c r="A334" i="1" s="1"/>
  <c r="A69" i="1" a="1"/>
  <c r="A69" i="1" s="1"/>
  <c r="A333" i="1" a="1"/>
  <c r="A333" i="1" s="1"/>
  <c r="A30" i="1" a="1"/>
  <c r="A30" i="1" s="1"/>
  <c r="A311" i="1" a="1"/>
  <c r="A311" i="1" s="1"/>
  <c r="A434" i="1" a="1"/>
  <c r="A434" i="1" s="1"/>
  <c r="A417" i="1" a="1"/>
  <c r="A417" i="1" s="1"/>
  <c r="A230" i="1" a="1"/>
  <c r="A230" i="1" s="1"/>
  <c r="A26" i="1" a="1"/>
  <c r="A26" i="1" s="1"/>
  <c r="A5" i="1" a="1"/>
  <c r="A5" i="1" s="1"/>
  <c r="A47" i="1" a="1"/>
  <c r="A47" i="1" s="1"/>
  <c r="A23" i="1" a="1"/>
  <c r="A23" i="1" s="1"/>
  <c r="A431" i="1" a="1"/>
  <c r="A431" i="1" s="1"/>
  <c r="A400" i="1" a="1"/>
  <c r="A400" i="1" s="1"/>
  <c r="A384" i="1" a="1"/>
  <c r="A384" i="1" s="1"/>
  <c r="A365" i="1" a="1"/>
  <c r="A365" i="1" s="1"/>
  <c r="A344" i="1" a="1"/>
  <c r="A344" i="1" s="1"/>
  <c r="A326" i="1" a="1"/>
  <c r="A326" i="1" s="1"/>
  <c r="A304" i="1" a="1"/>
  <c r="A304" i="1" s="1"/>
  <c r="A284" i="1" a="1"/>
  <c r="A284" i="1" s="1"/>
  <c r="A245" i="1" a="1"/>
  <c r="A245" i="1" s="1"/>
  <c r="A226" i="1" a="1"/>
  <c r="A226" i="1" s="1"/>
  <c r="A206" i="1" a="1"/>
  <c r="A206" i="1" s="1"/>
  <c r="A186" i="1" a="1"/>
  <c r="A186" i="1" s="1"/>
  <c r="A143" i="1" a="1"/>
  <c r="A143" i="1" s="1"/>
  <c r="A120" i="1" a="1"/>
  <c r="A120" i="1" s="1"/>
  <c r="A82" i="1" a="1"/>
  <c r="A82" i="1" s="1"/>
  <c r="A60" i="1" a="1"/>
  <c r="A60" i="1" s="1"/>
  <c r="A340" i="1" a="1"/>
  <c r="A340" i="1" s="1"/>
  <c r="A16" i="1" a="1"/>
  <c r="A16" i="1" s="1"/>
  <c r="A239" i="1" a="1"/>
  <c r="A239" i="1" s="1"/>
  <c r="A377" i="1" a="1"/>
  <c r="A377" i="1" s="1"/>
  <c r="A219" i="1" a="1"/>
  <c r="A219" i="1" s="1"/>
  <c r="A14" i="1" a="1"/>
  <c r="A14" i="1" s="1"/>
  <c r="A199" i="1" a="1"/>
  <c r="A199" i="1" s="1"/>
  <c r="A13" i="1" a="1"/>
  <c r="A13" i="1" s="1"/>
  <c r="A276" i="1" a="1"/>
  <c r="A276" i="1" s="1"/>
  <c r="A12" i="1" a="1"/>
  <c r="A12" i="1" s="1"/>
  <c r="A176" i="1" a="1"/>
  <c r="A176" i="1" s="1"/>
  <c r="A423" i="1" a="1"/>
  <c r="A423" i="1" s="1"/>
  <c r="A406" i="1" a="1"/>
  <c r="A406" i="1" s="1"/>
  <c r="A173" i="1" a="1"/>
  <c r="A173" i="1" s="1"/>
  <c r="A437" i="1" a="1"/>
  <c r="A437" i="1" s="1"/>
  <c r="A172" i="1" a="1"/>
  <c r="A172" i="1" s="1"/>
  <c r="A352" i="1" a="1"/>
  <c r="A352" i="1" s="1"/>
  <c r="A68" i="1" a="1"/>
  <c r="A68" i="1" s="1"/>
  <c r="A332" i="1" a="1"/>
  <c r="A332" i="1" s="1"/>
  <c r="A448" i="1" a="1"/>
  <c r="A448" i="1" s="1"/>
  <c r="A27" i="1" a="1"/>
  <c r="A27" i="1" s="1"/>
  <c r="A268" i="1" a="1"/>
  <c r="A268" i="1" s="1"/>
  <c r="A447" i="1" a="1"/>
  <c r="A447" i="1" s="1"/>
  <c r="A46" i="1" a="1"/>
  <c r="A46" i="1" s="1"/>
  <c r="A22" i="1" a="1"/>
  <c r="A22" i="1" s="1"/>
  <c r="A445" i="1" a="1"/>
  <c r="A445" i="1" s="1"/>
  <c r="A414" i="1" a="1"/>
  <c r="A414" i="1" s="1"/>
  <c r="A383" i="1" a="1"/>
  <c r="A383" i="1" s="1"/>
  <c r="A364" i="1" a="1"/>
  <c r="A364" i="1" s="1"/>
  <c r="A343" i="1" a="1"/>
  <c r="A343" i="1" s="1"/>
  <c r="A325" i="1" a="1"/>
  <c r="A325" i="1" s="1"/>
  <c r="A303" i="1" a="1"/>
  <c r="A303" i="1" s="1"/>
  <c r="A283" i="1" a="1"/>
  <c r="A283" i="1" s="1"/>
  <c r="A265" i="1" a="1"/>
  <c r="A265" i="1" s="1"/>
  <c r="A244" i="1" a="1"/>
  <c r="A244" i="1" s="1"/>
  <c r="A225" i="1" a="1"/>
  <c r="A225" i="1" s="1"/>
  <c r="A205" i="1" a="1"/>
  <c r="A205" i="1" s="1"/>
  <c r="A185" i="1" a="1"/>
  <c r="A185" i="1" s="1"/>
  <c r="A163" i="1" a="1"/>
  <c r="A163" i="1" s="1"/>
  <c r="A102" i="1" a="1"/>
  <c r="A102" i="1" s="1"/>
  <c r="A81" i="1" a="1"/>
  <c r="A81" i="1" s="1"/>
  <c r="A59" i="1" a="1"/>
  <c r="A59" i="1" s="1"/>
  <c r="A299" i="1" a="1"/>
  <c r="A299" i="1" s="1"/>
  <c r="A427" i="1" a="1"/>
  <c r="A427" i="1" s="1"/>
  <c r="A115" i="1" a="1"/>
  <c r="A115" i="1" s="1"/>
  <c r="A298" i="1" a="1"/>
  <c r="A298" i="1" s="1"/>
  <c r="A114" i="1" a="1"/>
  <c r="A114" i="1" s="1"/>
  <c r="A358" i="1" a="1"/>
  <c r="A358" i="1" s="1"/>
  <c r="A113" i="1" a="1"/>
  <c r="A113" i="1" s="1"/>
  <c r="A337" i="1" a="1"/>
  <c r="A337" i="1" s="1"/>
  <c r="A52" i="1" a="1"/>
  <c r="A52" i="1" s="1"/>
  <c r="A275" i="1" a="1"/>
  <c r="A275" i="1" s="1"/>
  <c r="A111" i="1" a="1"/>
  <c r="A111" i="1" s="1"/>
  <c r="A9" i="1" a="1"/>
  <c r="A9" i="1" s="1"/>
  <c r="A215" i="1" a="1"/>
  <c r="A215" i="1" s="1"/>
  <c r="A32" i="1" a="1"/>
  <c r="A32" i="1" s="1"/>
  <c r="A214" i="1" a="1"/>
  <c r="A214" i="1" s="1"/>
  <c r="A7" i="1" a="1"/>
  <c r="A7" i="1" s="1"/>
  <c r="A233" i="1" a="1"/>
  <c r="A233" i="1" s="1"/>
  <c r="A435" i="1" a="1"/>
  <c r="A435" i="1" s="1"/>
  <c r="A232" i="1" a="1"/>
  <c r="A232" i="1" s="1"/>
  <c r="A387" i="1" a="1"/>
  <c r="A387" i="1" s="1"/>
  <c r="A402" i="1" a="1"/>
  <c r="A402" i="1" s="1"/>
  <c r="A210" i="1" a="1"/>
  <c r="A210" i="1" s="1"/>
  <c r="A433" i="1" a="1"/>
  <c r="A433" i="1" s="1"/>
  <c r="A45" i="1" a="1"/>
  <c r="A45" i="1" s="1"/>
  <c r="A444" i="1" a="1"/>
  <c r="A444" i="1" s="1"/>
  <c r="A430" i="1" a="1"/>
  <c r="A430" i="1" s="1"/>
  <c r="A413" i="1" a="1"/>
  <c r="A413" i="1" s="1"/>
  <c r="A399" i="1" a="1"/>
  <c r="A399" i="1" s="1"/>
  <c r="A382" i="1" a="1"/>
  <c r="A382" i="1" s="1"/>
  <c r="A363" i="1" a="1"/>
  <c r="A363" i="1" s="1"/>
  <c r="A324" i="1" a="1"/>
  <c r="A324" i="1" s="1"/>
  <c r="A282" i="1" a="1"/>
  <c r="A282" i="1" s="1"/>
  <c r="A264" i="1" a="1"/>
  <c r="A264" i="1" s="1"/>
  <c r="A243" i="1" a="1"/>
  <c r="A243" i="1" s="1"/>
  <c r="A224" i="1" a="1"/>
  <c r="A224" i="1" s="1"/>
  <c r="A204" i="1" a="1"/>
  <c r="A204" i="1" s="1"/>
  <c r="A184" i="1" a="1"/>
  <c r="A184" i="1" s="1"/>
  <c r="A142" i="1" a="1"/>
  <c r="A142" i="1" s="1"/>
  <c r="A119" i="1" a="1"/>
  <c r="A119" i="1" s="1"/>
  <c r="A101" i="1" a="1"/>
  <c r="A101" i="1" s="1"/>
  <c r="A80" i="1" a="1"/>
  <c r="A80" i="1" s="1"/>
  <c r="A58" i="1" a="1"/>
  <c r="A58" i="1" s="1"/>
  <c r="A321" i="1" a="1"/>
  <c r="A321" i="1" s="1"/>
  <c r="A40" i="1" a="1"/>
  <c r="A40" i="1" s="1"/>
  <c r="A137" i="1" a="1"/>
  <c r="A137" i="1" s="1"/>
  <c r="A319" i="1" a="1"/>
  <c r="A319" i="1" s="1"/>
  <c r="A136" i="1" a="1"/>
  <c r="A136" i="1" s="1"/>
  <c r="A409" i="1" a="1"/>
  <c r="A409" i="1" s="1"/>
  <c r="A135" i="1" a="1"/>
  <c r="A135" i="1" s="1"/>
  <c r="A393" i="1" a="1"/>
  <c r="A393" i="1" s="1"/>
  <c r="A134" i="1" a="1"/>
  <c r="A134" i="1" s="1"/>
  <c r="A336" i="1" a="1"/>
  <c r="A336" i="1" s="1"/>
  <c r="A133" i="1" a="1"/>
  <c r="A133" i="1" s="1"/>
  <c r="A33" i="1" a="1"/>
  <c r="A33" i="1" s="1"/>
  <c r="A234" i="1" a="1"/>
  <c r="A234" i="1" s="1"/>
  <c r="A48" i="1" a="1"/>
  <c r="A48" i="1" s="1"/>
  <c r="A252" i="1" a="1"/>
  <c r="A252" i="1" s="1"/>
  <c r="A31" i="1" a="1"/>
  <c r="A31" i="1" s="1"/>
  <c r="A251" i="1" a="1"/>
  <c r="A251" i="1" s="1"/>
  <c r="A419" i="1" a="1"/>
  <c r="A419" i="1" s="1"/>
  <c r="A213" i="1" a="1"/>
  <c r="A213" i="1" s="1"/>
  <c r="A349" i="1" a="1"/>
  <c r="A349" i="1" s="1"/>
  <c r="A348" i="1" a="1"/>
  <c r="A348" i="1" s="1"/>
  <c r="A167" i="1" a="1"/>
  <c r="A167" i="1" s="1"/>
  <c r="A368" i="1" a="1"/>
  <c r="A368" i="1" s="1"/>
  <c r="A21" i="1" a="1"/>
  <c r="A21" i="1" s="1"/>
  <c r="A44" i="1" a="1"/>
  <c r="A44" i="1" s="1"/>
  <c r="A20" i="1" a="1"/>
  <c r="A20" i="1" s="1"/>
  <c r="A398" i="1" a="1"/>
  <c r="A398" i="1" s="1"/>
  <c r="A381" i="1" a="1"/>
  <c r="A381" i="1" s="1"/>
  <c r="A362" i="1" a="1"/>
  <c r="A362" i="1" s="1"/>
  <c r="A342" i="1" a="1"/>
  <c r="A342" i="1" s="1"/>
  <c r="A323" i="1" a="1"/>
  <c r="A323" i="1" s="1"/>
  <c r="A302" i="1" a="1"/>
  <c r="A302" i="1" s="1"/>
  <c r="A263" i="1" a="1"/>
  <c r="A263" i="1" s="1"/>
  <c r="A242" i="1" a="1"/>
  <c r="A242" i="1" s="1"/>
  <c r="A203" i="1" a="1"/>
  <c r="A203" i="1" s="1"/>
  <c r="A183" i="1" a="1"/>
  <c r="A183" i="1" s="1"/>
  <c r="A162" i="1" a="1"/>
  <c r="A162" i="1" s="1"/>
  <c r="A141" i="1" a="1"/>
  <c r="A141" i="1" s="1"/>
  <c r="A100" i="1" a="1"/>
  <c r="A100" i="1" s="1"/>
  <c r="A79" i="1" a="1"/>
  <c r="A79" i="1" s="1"/>
  <c r="A57" i="1" a="1"/>
  <c r="A57" i="1" s="1"/>
  <c r="A379" i="1" a="1"/>
  <c r="A379" i="1" s="1"/>
  <c r="A339" i="1" a="1"/>
  <c r="A339" i="1" s="1"/>
  <c r="A338" i="1" a="1"/>
  <c r="A338" i="1" s="1"/>
  <c r="A317" i="1" a="1"/>
  <c r="A317" i="1" s="1"/>
  <c r="A296" i="1" a="1"/>
  <c r="A296" i="1" s="1"/>
  <c r="A421" i="1" a="1"/>
  <c r="A421" i="1" s="1"/>
  <c r="A8" i="1" a="1"/>
  <c r="A8" i="1" s="1"/>
  <c r="A436" i="1" a="1"/>
  <c r="A436" i="1" s="1"/>
  <c r="A404" i="1" a="1"/>
  <c r="A404" i="1" s="1"/>
  <c r="A193" i="1" a="1"/>
  <c r="A193" i="1" s="1"/>
  <c r="A370" i="1" a="1"/>
  <c r="A370" i="1" s="1"/>
  <c r="A369" i="1" a="1"/>
  <c r="A369" i="1" s="1"/>
  <c r="A190" i="1" a="1"/>
  <c r="A190" i="1" s="1"/>
  <c r="A43" i="1" a="1"/>
  <c r="A43" i="1" s="1"/>
  <c r="A19" i="1" a="1"/>
  <c r="A19" i="1" s="1"/>
  <c r="A429" i="1" a="1"/>
  <c r="A429" i="1" s="1"/>
  <c r="A412" i="1" a="1"/>
  <c r="A412" i="1" s="1"/>
  <c r="A397" i="1" a="1"/>
  <c r="A397" i="1" s="1"/>
  <c r="A380" i="1" a="1"/>
  <c r="A380" i="1" s="1"/>
  <c r="A322" i="1" a="1"/>
  <c r="A322" i="1" s="1"/>
  <c r="A301" i="1" a="1"/>
  <c r="A301" i="1" s="1"/>
  <c r="A281" i="1" a="1"/>
  <c r="A281" i="1" s="1"/>
  <c r="A241" i="1" a="1"/>
  <c r="A241" i="1" s="1"/>
  <c r="A223" i="1" a="1"/>
  <c r="A223" i="1" s="1"/>
  <c r="A182" i="1" a="1"/>
  <c r="A182" i="1" s="1"/>
  <c r="A161" i="1" a="1"/>
  <c r="A161" i="1" s="1"/>
  <c r="A140" i="1" a="1"/>
  <c r="A140" i="1" s="1"/>
  <c r="A118" i="1" a="1"/>
  <c r="A118" i="1" s="1"/>
  <c r="A99" i="1" a="1"/>
  <c r="A99" i="1" s="1"/>
  <c r="G286" i="1"/>
  <c r="H286" i="1" s="1"/>
  <c r="G116" i="1"/>
  <c r="H116" i="1" s="1"/>
  <c r="G404" i="1"/>
  <c r="H404" i="1" s="1"/>
  <c r="G393" i="1"/>
  <c r="H393" i="1" s="1"/>
  <c r="G80" i="1"/>
  <c r="H80" i="1" s="1"/>
  <c r="G347" i="1"/>
  <c r="H347" i="1" s="1"/>
  <c r="G297" i="1"/>
  <c r="H297" i="1" s="1"/>
  <c r="G267" i="1"/>
  <c r="H267" i="1" s="1"/>
  <c r="G95" i="1"/>
  <c r="H95" i="1" s="1"/>
  <c r="G62" i="1"/>
  <c r="H62" i="1" s="1"/>
  <c r="G296" i="1"/>
  <c r="H296" i="1" s="1"/>
  <c r="H125" i="1"/>
  <c r="G188" i="1"/>
  <c r="H188" i="1" s="1"/>
  <c r="G179" i="1"/>
  <c r="H179" i="1" s="1"/>
  <c r="H376" i="1"/>
  <c r="G214" i="1"/>
  <c r="H214" i="1" s="1"/>
  <c r="G278" i="1"/>
  <c r="H278" i="1" s="1"/>
  <c r="G53" i="1"/>
  <c r="H53" i="1" s="1"/>
  <c r="G177" i="1"/>
  <c r="H177" i="1" s="1"/>
  <c r="H293" i="1"/>
  <c r="G131" i="1"/>
  <c r="H131" i="1" s="1"/>
  <c r="H160" i="1"/>
  <c r="G430" i="1"/>
  <c r="H430" i="1" s="1"/>
  <c r="G74" i="1"/>
  <c r="H74" i="1" s="1"/>
  <c r="G23" i="1"/>
  <c r="H23" i="1" s="1"/>
  <c r="G285" i="1"/>
  <c r="H285" i="1" s="1"/>
  <c r="G395" i="1"/>
  <c r="H395" i="1" s="1"/>
  <c r="G105" i="1"/>
  <c r="H105" i="1" s="1"/>
  <c r="E239" i="1"/>
  <c r="G239" i="1" s="1"/>
  <c r="H352" i="1"/>
  <c r="H441" i="1"/>
  <c r="H225" i="1"/>
  <c r="H316" i="1"/>
  <c r="H100" i="1"/>
  <c r="H370" i="1"/>
  <c r="H154" i="1"/>
  <c r="H221" i="1"/>
  <c r="H311" i="1"/>
  <c r="H243" i="1"/>
  <c r="H136" i="1"/>
  <c r="H244" i="1"/>
  <c r="H368" i="1"/>
  <c r="H357" i="1"/>
  <c r="H334" i="1"/>
  <c r="H322" i="1"/>
  <c r="H287" i="1"/>
  <c r="H152" i="1"/>
  <c r="H141" i="1"/>
  <c r="H118" i="1"/>
  <c r="H34" i="1"/>
  <c r="H226" i="1"/>
  <c r="H190" i="1"/>
  <c r="H40" i="1"/>
  <c r="H401" i="1"/>
  <c r="H333" i="1"/>
  <c r="H185" i="1"/>
  <c r="H117" i="1"/>
  <c r="H71" i="1"/>
  <c r="H22" i="1"/>
  <c r="H447" i="1"/>
  <c r="H424" i="1"/>
  <c r="H412" i="1"/>
  <c r="H377" i="1"/>
  <c r="H242" i="1"/>
  <c r="H231" i="1"/>
  <c r="H208" i="1"/>
  <c r="H196" i="1"/>
  <c r="H161" i="1"/>
  <c r="H280" i="1"/>
  <c r="H298" i="1"/>
  <c r="H82" i="1"/>
  <c r="H59" i="1"/>
  <c r="H365" i="1"/>
  <c r="H149" i="1"/>
  <c r="H81" i="1"/>
  <c r="H70" i="1"/>
  <c r="H442" i="1"/>
  <c r="H422" i="1"/>
  <c r="H411" i="1"/>
  <c r="H388" i="1"/>
  <c r="H206" i="1"/>
  <c r="H195" i="1"/>
  <c r="H172" i="1"/>
  <c r="H32" i="1"/>
  <c r="H406" i="1"/>
  <c r="E262" i="1"/>
  <c r="G262" i="1" s="1"/>
  <c r="G407" i="1"/>
  <c r="H407" i="1" s="1"/>
  <c r="G191" i="1"/>
  <c r="H191" i="1"/>
  <c r="G112" i="1"/>
  <c r="H112" i="1" s="1"/>
  <c r="G281" i="1"/>
  <c r="H281" i="1" s="1"/>
  <c r="H16" i="1"/>
  <c r="G371" i="1"/>
  <c r="H371" i="1" s="1"/>
  <c r="G155" i="1"/>
  <c r="H155" i="1" s="1"/>
  <c r="G76" i="1"/>
  <c r="H76" i="1" s="1"/>
  <c r="G245" i="1"/>
  <c r="H245" i="1" s="1"/>
  <c r="G335" i="1"/>
  <c r="H335" i="1" s="1"/>
  <c r="G119" i="1"/>
  <c r="H119" i="1"/>
  <c r="G425" i="1"/>
  <c r="H425" i="1"/>
  <c r="G209" i="1"/>
  <c r="H209" i="1" s="1"/>
  <c r="G29" i="1"/>
  <c r="H29" i="1" s="1"/>
  <c r="H11" i="1"/>
  <c r="G299" i="1"/>
  <c r="H299" i="1"/>
  <c r="G83" i="1"/>
  <c r="H83" i="1" s="1"/>
  <c r="H64" i="1"/>
  <c r="G47" i="1"/>
  <c r="H47" i="1" s="1"/>
  <c r="G443" i="1"/>
  <c r="H443" i="1"/>
  <c r="G389" i="1"/>
  <c r="H389" i="1" s="1"/>
  <c r="G173" i="1"/>
  <c r="H173" i="1" s="1"/>
  <c r="G94" i="1"/>
  <c r="H94" i="1" s="1"/>
  <c r="G46" i="1"/>
  <c r="H46" i="1" s="1"/>
  <c r="G101" i="1"/>
  <c r="H101" i="1" s="1"/>
  <c r="G263" i="1"/>
  <c r="H263" i="1" s="1"/>
  <c r="G317" i="1"/>
  <c r="H317" i="1" s="1"/>
  <c r="G227" i="1"/>
  <c r="H227" i="1" s="1"/>
  <c r="G353" i="1"/>
  <c r="H353" i="1" s="1"/>
  <c r="G137" i="1"/>
  <c r="H137" i="1" s="1"/>
  <c r="G12" i="1"/>
  <c r="H12" i="1" s="1"/>
  <c r="H51" i="1"/>
  <c r="H50" i="1"/>
  <c r="H33" i="1"/>
  <c r="H21" i="1"/>
  <c r="H446" i="1"/>
  <c r="H428" i="1"/>
  <c r="H410" i="1"/>
  <c r="H392" i="1"/>
  <c r="H374" i="1"/>
  <c r="H356" i="1"/>
  <c r="H338" i="1"/>
  <c r="H320" i="1"/>
  <c r="H302" i="1"/>
  <c r="H284" i="1"/>
  <c r="H266" i="1"/>
  <c r="H248" i="1"/>
  <c r="H230" i="1"/>
  <c r="H212" i="1"/>
  <c r="H194" i="1"/>
  <c r="H176" i="1"/>
  <c r="H158" i="1"/>
  <c r="H140" i="1"/>
  <c r="H122" i="1"/>
  <c r="H104" i="1"/>
  <c r="H86" i="1"/>
  <c r="G24" i="1"/>
  <c r="H24" i="1" s="1"/>
  <c r="H418" i="1"/>
  <c r="H400" i="1"/>
  <c r="H382" i="1"/>
  <c r="H364" i="1"/>
  <c r="H346" i="1"/>
  <c r="H328" i="1"/>
  <c r="H310" i="1"/>
  <c r="H292" i="1"/>
  <c r="H274" i="1"/>
  <c r="H256" i="1"/>
  <c r="H238" i="1"/>
  <c r="H220" i="1"/>
  <c r="H202" i="1"/>
  <c r="H184" i="1"/>
  <c r="H166" i="1"/>
  <c r="H148" i="1"/>
  <c r="H130" i="1"/>
  <c r="H39" i="1"/>
  <c r="H436" i="1"/>
  <c r="H28" i="1"/>
  <c r="G18" i="1"/>
  <c r="H18" i="1" s="1"/>
  <c r="G42" i="1"/>
  <c r="H42" i="1" s="1"/>
  <c r="H57" i="1"/>
  <c r="H9" i="1"/>
  <c r="H435" i="1"/>
  <c r="H417" i="1"/>
  <c r="H399" i="1"/>
  <c r="H381" i="1"/>
  <c r="H363" i="1"/>
  <c r="H345" i="1"/>
  <c r="H327" i="1"/>
  <c r="H309" i="1"/>
  <c r="H291" i="1"/>
  <c r="H273" i="1"/>
  <c r="H255" i="1"/>
  <c r="H237" i="1"/>
  <c r="H219" i="1"/>
  <c r="H201" i="1"/>
  <c r="H183" i="1"/>
  <c r="H165" i="1"/>
  <c r="H147" i="1"/>
  <c r="H129" i="1"/>
  <c r="H111" i="1"/>
  <c r="H93" i="1"/>
  <c r="H75" i="1"/>
  <c r="H56" i="1"/>
  <c r="H8" i="1"/>
  <c r="G30" i="1"/>
  <c r="H30" i="1" s="1"/>
  <c r="G36" i="1"/>
  <c r="H36" i="1" s="1"/>
  <c r="H35" i="1"/>
  <c r="H27" i="1"/>
  <c r="H15" i="1"/>
  <c r="H69" i="1"/>
  <c r="H434" i="1"/>
  <c r="H416" i="1"/>
  <c r="H398" i="1"/>
  <c r="H380" i="1"/>
  <c r="H362" i="1"/>
  <c r="H344" i="1"/>
  <c r="H326" i="1"/>
  <c r="H308" i="1"/>
  <c r="H290" i="1"/>
  <c r="H272" i="1"/>
  <c r="H254" i="1"/>
  <c r="H236" i="1"/>
  <c r="H218" i="1"/>
  <c r="H200" i="1"/>
  <c r="H182" i="1"/>
  <c r="H164" i="1"/>
  <c r="H146" i="1"/>
  <c r="H128" i="1"/>
  <c r="H110" i="1"/>
  <c r="H92" i="1"/>
  <c r="H63" i="1"/>
  <c r="E45" i="1"/>
  <c r="G45" i="1" s="1"/>
  <c r="G6" i="1"/>
  <c r="H6" i="1" s="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259" i="1"/>
  <c r="H253" i="1"/>
  <c r="H247" i="1"/>
  <c r="H241" i="1"/>
  <c r="H235" i="1"/>
  <c r="H229" i="1"/>
  <c r="H223" i="1"/>
  <c r="H217" i="1"/>
  <c r="H211" i="1"/>
  <c r="H205" i="1"/>
  <c r="H199" i="1"/>
  <c r="H193" i="1"/>
  <c r="H187" i="1"/>
  <c r="H181" i="1"/>
  <c r="H175" i="1"/>
  <c r="H169" i="1"/>
  <c r="H163" i="1"/>
  <c r="H157" i="1"/>
  <c r="H151" i="1"/>
  <c r="H145" i="1"/>
  <c r="H139" i="1"/>
  <c r="H133" i="1"/>
  <c r="H127" i="1"/>
  <c r="H121" i="1"/>
  <c r="H115" i="1"/>
  <c r="H109" i="1"/>
  <c r="H103" i="1"/>
  <c r="H97" i="1"/>
  <c r="H91" i="1"/>
  <c r="H85" i="1"/>
  <c r="H79" i="1"/>
  <c r="H73" i="1"/>
  <c r="H67" i="1"/>
  <c r="H61" i="1"/>
  <c r="H55" i="1"/>
  <c r="H49" i="1"/>
  <c r="H43" i="1"/>
  <c r="H37" i="1"/>
  <c r="H31" i="1"/>
  <c r="H25" i="1"/>
  <c r="H19" i="1"/>
  <c r="H13" i="1"/>
  <c r="H7" i="1"/>
  <c r="H444" i="1"/>
  <c r="H438" i="1"/>
  <c r="H432" i="1"/>
  <c r="H426" i="1"/>
  <c r="H420" i="1"/>
  <c r="H414" i="1"/>
  <c r="H408" i="1"/>
  <c r="H402" i="1"/>
  <c r="H396" i="1"/>
  <c r="H390" i="1"/>
  <c r="H384" i="1"/>
  <c r="H378" i="1"/>
  <c r="H372" i="1"/>
  <c r="H366" i="1"/>
  <c r="H360" i="1"/>
  <c r="H354" i="1"/>
  <c r="H348" i="1"/>
  <c r="H342" i="1"/>
  <c r="H336" i="1"/>
  <c r="H330" i="1"/>
  <c r="H324" i="1"/>
  <c r="H318" i="1"/>
  <c r="H312" i="1"/>
  <c r="H306" i="1"/>
  <c r="H300" i="1"/>
  <c r="H294" i="1"/>
  <c r="H288" i="1"/>
  <c r="H282" i="1"/>
  <c r="H276" i="1"/>
  <c r="H270" i="1"/>
  <c r="H264" i="1"/>
  <c r="H258" i="1"/>
  <c r="H252" i="1"/>
  <c r="H246" i="1"/>
  <c r="H240" i="1"/>
  <c r="H234" i="1"/>
  <c r="H228" i="1"/>
  <c r="H222" i="1"/>
  <c r="H216" i="1"/>
  <c r="H210" i="1"/>
  <c r="H204" i="1"/>
  <c r="H198" i="1"/>
  <c r="H192" i="1"/>
  <c r="H186" i="1"/>
  <c r="H180" i="1"/>
  <c r="H174" i="1"/>
  <c r="H168" i="1"/>
  <c r="H162" i="1"/>
  <c r="H156" i="1"/>
  <c r="H150" i="1"/>
  <c r="H144" i="1"/>
  <c r="H138" i="1"/>
  <c r="H132" i="1"/>
  <c r="H126" i="1"/>
  <c r="H120" i="1"/>
  <c r="H114" i="1"/>
  <c r="H108" i="1"/>
  <c r="H102" i="1"/>
  <c r="H96" i="1"/>
  <c r="H90" i="1"/>
  <c r="H84" i="1"/>
  <c r="H78" i="1"/>
  <c r="H72" i="1"/>
  <c r="H66" i="1"/>
  <c r="H60" i="1"/>
  <c r="H54" i="1"/>
  <c r="H48" i="1"/>
  <c r="H350" i="1" l="1"/>
  <c r="F9" i="10"/>
  <c r="F20" i="10"/>
  <c r="F4" i="10"/>
  <c r="F21" i="10"/>
  <c r="F14" i="10"/>
  <c r="F5" i="10"/>
  <c r="F10" i="10"/>
  <c r="F17" i="10"/>
  <c r="F6" i="10"/>
  <c r="F18" i="10"/>
  <c r="F12" i="10"/>
  <c r="F8" i="10"/>
  <c r="F13" i="10"/>
  <c r="F16" i="10"/>
  <c r="F15" i="10"/>
  <c r="F3" i="10"/>
  <c r="F19" i="10"/>
  <c r="F11" i="10"/>
  <c r="F7" i="10"/>
  <c r="H239" i="1"/>
  <c r="H262" i="1"/>
  <c r="H45" i="1"/>
  <c r="C5" i="1" l="1"/>
  <c r="E5" i="1" l="1"/>
  <c r="G5" i="1" s="1"/>
  <c r="H5" i="1" l="1"/>
  <c r="F2" i="10" s="1"/>
</calcChain>
</file>

<file path=xl/connections.xml><?xml version="1.0" encoding="utf-8"?>
<connections xmlns="http://schemas.openxmlformats.org/spreadsheetml/2006/main">
  <connection id="1" name="test" type="4" refreshedVersion="0" background="1">
    <webPr xml="1" sourceData="1" parsePre="1" consecutive="1" url="\\dsvmsdata\DW\In the works\ALCAD_Testing\test.xml" htmlTables="1"/>
  </connection>
  <connection id="2" name="test_wade" type="4" refreshedVersion="0" background="1">
    <webPr xml="1" sourceData="1" parsePre="1" consecutive="1" url="\\dsvmsdata\DW\In the works\ALCAD_Testing\ALCAD_CPMS\test_wade.xml" htmlTables="1"/>
  </connection>
</connections>
</file>

<file path=xl/sharedStrings.xml><?xml version="1.0" encoding="utf-8"?>
<sst xmlns="http://schemas.openxmlformats.org/spreadsheetml/2006/main" count="1596" uniqueCount="101">
  <si>
    <t>DISCHARGE POINT NUMBER</t>
  </si>
  <si>
    <t>NONE</t>
  </si>
  <si>
    <t>REDUCTION %</t>
  </si>
  <si>
    <t>REMOVAL RATE (%)</t>
  </si>
  <si>
    <t>VEGETATED FILTER STRIP 20</t>
  </si>
  <si>
    <t>VEGETATED FILTER STRIP 10-15</t>
  </si>
  <si>
    <t>VEGETATED FILTER STRIP 30</t>
  </si>
  <si>
    <t>VEGETATED FILTER STRIP &gt;30</t>
  </si>
  <si>
    <t>WATTLES</t>
  </si>
  <si>
    <t>FLOCCULANT BLOCK</t>
  </si>
  <si>
    <t>FLOCCULANT SOCK</t>
  </si>
  <si>
    <t>FLOCCULANT POWDER</t>
  </si>
  <si>
    <t>BIORETENTION AREAS</t>
  </si>
  <si>
    <t>ROCK DITCH CHECK WITH SUMP EXCAVATION</t>
  </si>
  <si>
    <t>SILT FENCE</t>
  </si>
  <si>
    <t>ROLLED EROSION CONTROL PRODUCT</t>
  </si>
  <si>
    <t>HYDRAULIC EROSION CONTROL PRODUCT</t>
  </si>
  <si>
    <t>GRASS DITCH</t>
  </si>
  <si>
    <t>DITCH CHECK, WATTLE</t>
  </si>
  <si>
    <t>INLET PROTECTION, WATTLE</t>
  </si>
  <si>
    <t>ENHANCED WET SWALE</t>
  </si>
  <si>
    <t>ENHANCED DRY SWALE</t>
  </si>
  <si>
    <t>INFILTRATION TRENCH</t>
  </si>
  <si>
    <t>SAND FILTERS</t>
  </si>
  <si>
    <t>STORMWATER WETLANDS</t>
  </si>
  <si>
    <t>SEDIMENT PONDS/BASINS</t>
  </si>
  <si>
    <t>N/A</t>
  </si>
  <si>
    <t>1.A</t>
  </si>
  <si>
    <t>BMP</t>
  </si>
  <si>
    <t>Removal Rate</t>
  </si>
  <si>
    <t>'NOTES FOR USE:  Do not use ADEM's Removal Efficiencies for Inlet Protection Stages 1-4 if wattles can not be specified.  This is due to no TSS reduction is currently given for Sand Bags &amp; Hay Bales.  Refer to ADEM's guidance on TMDL calculations and verify that the ALDOT BMPs being implemented are comparable to the BMPs in ADEM Table 1.0 in order to use the Total Suspended Solids' Removal Efficiences.  If the BMP being used is not in ADEM's guidance, you will need to justify the removal efficiency being claimed by referencing the source.  For example, the North Carolina Sedimentation Control Commission Newsletter -Vol 8 No 3  - July-Sept 2001, states that sediment traps are smaller ponds with stone outlets and two tests revealed an Overall TSS efficiencies of 59% and 58%.  Also, according to EPA' Menu of BMP's website, http://cfpub.epa.gov/npdes/stormwater/menuofbmps/index.cfm, USEPA (1993) estimates an average total suspended solids removal rate of 60 percent for sediment traps.  ADEM's Table 1.0 allows for 55% for Sediment Traps.  Sediment Traps may be comparable to ALDOT's Rock Ditch Check with Sump Excavation or to the Alabama HB's Rock Filter Dam.</t>
  </si>
  <si>
    <t>CONTROL #1</t>
  </si>
  <si>
    <t>CONTROL #2</t>
  </si>
  <si>
    <t>CONTROL #3</t>
  </si>
  <si>
    <t xml:space="preserve">TOTAL SEDIMENT </t>
  </si>
  <si>
    <t>STORMWATER BEST MANAGEMENT PRACTICES 
TOTAL SEDIMENT PERCENTAGE LOAD REDUCTION</t>
  </si>
  <si>
    <t>Sediment Yield Reduction Factors</t>
  </si>
  <si>
    <t>discharge_point_ds</t>
  </si>
  <si>
    <t>recv_water_lat_lo</t>
  </si>
  <si>
    <t>recv_water_long_lo</t>
  </si>
  <si>
    <t>inspn_scale_in</t>
  </si>
  <si>
    <t>inspn_statn_no</t>
  </si>
  <si>
    <t>mp_statn_add_am</t>
  </si>
  <si>
    <t>inspn_offset_ms</t>
  </si>
  <si>
    <t>inspn_dirn_cd</t>
  </si>
  <si>
    <t>drainage_acres_ms</t>
  </si>
  <si>
    <t>distbd_acres_ms</t>
  </si>
  <si>
    <t>waterbody_seq_no</t>
  </si>
  <si>
    <t>watershed_class_cd</t>
  </si>
  <si>
    <t>onrw_in</t>
  </si>
  <si>
    <t>inspn_site_cnty_id</t>
  </si>
  <si>
    <t>unnamed_trib_in</t>
  </si>
  <si>
    <t>oaw_in</t>
  </si>
  <si>
    <t>prty_cn_site_in</t>
  </si>
  <si>
    <t>major_outfall_in</t>
  </si>
  <si>
    <t>ms4_in</t>
  </si>
  <si>
    <t>R</t>
  </si>
  <si>
    <t>N</t>
  </si>
  <si>
    <t>L</t>
  </si>
  <si>
    <t>2.A</t>
  </si>
  <si>
    <t>2.0</t>
  </si>
  <si>
    <t>7.0</t>
  </si>
  <si>
    <t>6.1</t>
  </si>
  <si>
    <t>6.A</t>
  </si>
  <si>
    <t>6.0</t>
  </si>
  <si>
    <t>4.0</t>
  </si>
  <si>
    <t>3.B</t>
  </si>
  <si>
    <t>3.A</t>
  </si>
  <si>
    <t>3.C</t>
  </si>
  <si>
    <t>5.2</t>
  </si>
  <si>
    <t>5.1</t>
  </si>
  <si>
    <t>5.B</t>
  </si>
  <si>
    <t>5.0</t>
  </si>
  <si>
    <t>5.A</t>
  </si>
  <si>
    <t>1.1</t>
  </si>
  <si>
    <t>1.0</t>
  </si>
  <si>
    <t>3.1</t>
  </si>
  <si>
    <t>3.0</t>
  </si>
  <si>
    <t>S</t>
  </si>
  <si>
    <t>Discharge Point</t>
  </si>
  <si>
    <t>Index</t>
  </si>
  <si>
    <t>Station</t>
  </si>
  <si>
    <t>Offset</t>
  </si>
  <si>
    <t>Priority</t>
  </si>
  <si>
    <t>Sediment Reduction</t>
  </si>
  <si>
    <t>Sampling Required</t>
  </si>
  <si>
    <t>Sketch #</t>
  </si>
  <si>
    <t>1.  Populating the Discharge Points</t>
  </si>
  <si>
    <t>How to use the spreadsheet.</t>
  </si>
  <si>
    <t>2.  Populating the reduction calculations</t>
  </si>
  <si>
    <t>CONTROL MEASURE</t>
  </si>
  <si>
    <t>3. Importing into ESC plan dgns</t>
  </si>
  <si>
    <t>NOTE 1:  Establishment of undocumented BMPs</t>
  </si>
  <si>
    <t>This spreadsheet can be used to easily compute ESC reductions on construction projects.  Items that may also benefit you in preparing your ESC plan are the Microstation files for ESC Plan Templates and the ALCAD Application for Microstation.  The dgn templates can be found on ALDOT's Design Bureau Stormwater Section website and information concerning the ALCAD Application can be found by contacting Design Bureau's CADD Support Section.</t>
  </si>
  <si>
    <t>The discharge points and much of the information associated with them can be supplied by bringing the data in the .xml file created by ALCAD.  This can be done by opening the .xml file with excel and copying the  data from the .xml file into cell A1 of the 'ALCAD Input' tab of this file.  If an .xml file is not available, the appropriate values for the discharge points and other columns can also be manually entered into the 'ALCAD Input' in the appropriate locations.</t>
  </si>
  <si>
    <t>Once the discharge points are entered into the 'ALCAD Inputs' tab the primary and secondary discharge points should populate the  discharge point column of the 'Reduction Calculations' tab.  The appropriate BMPs representing the minimal treatment train for the discharge point should be populated using the pull down menus provided in the columns to the right of the discharge point.  If the BMP to be used is not provided see Note 1 for instructions for adding the BMP.  The percentage shown in the Total Reduction column should exceed the sediment yield reduction for set for the associated discharge point.  The table for the 'Reductions Calculation' tab should be submitted as part of the CBMPP.</t>
  </si>
  <si>
    <t xml:space="preserve">This spreadsheet has been designed to work with the 'ESC Plan Templates' provided by Design Bureau Stormwater Section.  These templates utilize the 'Plans Table' tab to provide information supplied in the ESC plan sheets.  After completing steps 1 and 2, the remaining two columns of the 'Plans Table' tab can be completed.  The Sampling Required column should be completed for all projects.  The Sketch # column only applies to projects using typical BMP sketches. </t>
  </si>
  <si>
    <t>The 'BMP Reduction Factors' tab lists the common BMPs used on ALDOT projects and their associated sediment yield reduction factor.  This table is used to populate the 'Reductions Calculations' tab pull downs.  If a BMP is not found in the pull down it means that there is no known data to substantiate a reduction for the BMP.  Many BMPs are noted as effective but, have yet to have a sediment yield reduction factor associated with them.  This table may be updated to include additional BMPs if the designer provides documentation of the proposed BMP.  Documentation can include RUSLE2 analysis or research finding from reputable sources.  In the event the design of an ESC plan relies on the acceptance of an additional BMP being added to the list early coordination with the Design Bureau Stormwater Section is strongly advised.</t>
  </si>
  <si>
    <t>Reduction Factor</t>
  </si>
  <si>
    <t>Minimum Requirements</t>
  </si>
  <si>
    <t>Support Documents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</si>
</sst>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1"/>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b/>
      <sz val="16"/>
      <color theme="1"/>
      <name val="Calibri"/>
      <family val="2"/>
      <scheme val="minor"/>
    </font>
    <font>
      <sz val="10"/>
      <color theme="1"/>
      <name val="Arial"/>
      <family val="2"/>
    </font>
    <font>
      <sz val="12"/>
      <color rgb="FF0070C0"/>
      <name val="Calibri"/>
      <family val="2"/>
      <scheme val="minor"/>
    </font>
    <font>
      <sz val="11"/>
      <color rgb="FF0070C0"/>
      <name val="Calibri"/>
      <family val="2"/>
      <scheme val="minor"/>
    </font>
    <font>
      <b/>
      <sz val="11"/>
      <color rgb="FF0070C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8" fillId="0" borderId="0"/>
  </cellStyleXfs>
  <cellXfs count="57">
    <xf numFmtId="0" fontId="0" fillId="0" borderId="0" xfId="0"/>
    <xf numFmtId="0" fontId="0" fillId="0" borderId="1" xfId="0" applyBorder="1" applyAlignment="1">
      <alignment horizontal="center" vertical="center" wrapText="1"/>
    </xf>
    <xf numFmtId="0" fontId="0" fillId="0" borderId="0" xfId="0" applyBorder="1" applyAlignment="1">
      <alignment horizontal="center" vertical="center" wrapText="1"/>
    </xf>
    <xf numFmtId="0" fontId="0" fillId="0" borderId="0" xfId="0" applyBorder="1"/>
    <xf numFmtId="0" fontId="0" fillId="0" borderId="0" xfId="0" applyBorder="1" applyAlignment="1">
      <alignment wrapText="1"/>
    </xf>
    <xf numFmtId="164" fontId="0" fillId="0" borderId="0" xfId="0" applyNumberFormat="1" applyBorder="1" applyAlignment="1">
      <alignment horizontal="center"/>
    </xf>
    <xf numFmtId="0" fontId="0" fillId="0" borderId="0" xfId="0" applyBorder="1" applyAlignment="1">
      <alignment horizontal="left" wrapText="1"/>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center"/>
    </xf>
    <xf numFmtId="0" fontId="3" fillId="0" borderId="0" xfId="0" applyFont="1" applyBorder="1" applyAlignment="1">
      <alignment vertical="center"/>
    </xf>
    <xf numFmtId="0" fontId="0" fillId="0" borderId="0" xfId="0" applyAlignment="1">
      <alignment horizontal="center"/>
    </xf>
    <xf numFmtId="0" fontId="4" fillId="0" borderId="5" xfId="0" applyFont="1" applyBorder="1" applyAlignment="1">
      <alignment horizontal="center" vertical="center" wrapText="1"/>
    </xf>
    <xf numFmtId="10" fontId="4" fillId="0" borderId="6" xfId="0" applyNumberFormat="1" applyFont="1" applyBorder="1" applyAlignment="1">
      <alignment horizontal="center" vertical="center"/>
    </xf>
    <xf numFmtId="1" fontId="4" fillId="2" borderId="5" xfId="0" applyNumberFormat="1" applyFont="1" applyFill="1" applyBorder="1" applyAlignment="1">
      <alignment horizontal="center" vertical="center"/>
    </xf>
    <xf numFmtId="0" fontId="4" fillId="2" borderId="5" xfId="0" applyFont="1" applyFill="1" applyBorder="1" applyAlignment="1">
      <alignment horizontal="center" vertical="center"/>
    </xf>
    <xf numFmtId="0" fontId="5" fillId="2" borderId="7" xfId="0" applyFont="1" applyFill="1" applyBorder="1" applyAlignment="1">
      <alignment horizontal="center" wrapText="1"/>
    </xf>
    <xf numFmtId="0" fontId="5" fillId="2" borderId="9" xfId="0" applyFont="1" applyFill="1" applyBorder="1" applyAlignment="1">
      <alignment horizontal="center" wrapText="1"/>
    </xf>
    <xf numFmtId="0" fontId="5" fillId="2" borderId="10" xfId="0" applyFont="1" applyFill="1" applyBorder="1" applyAlignment="1">
      <alignment horizontal="center" wrapText="1"/>
    </xf>
    <xf numFmtId="0" fontId="5" fillId="2" borderId="11" xfId="0" applyFont="1" applyFill="1" applyBorder="1" applyAlignment="1">
      <alignment horizontal="center" wrapText="1"/>
    </xf>
    <xf numFmtId="49" fontId="0" fillId="0" borderId="0" xfId="0" applyNumberFormat="1"/>
    <xf numFmtId="164" fontId="4" fillId="0" borderId="12" xfId="0" applyNumberFormat="1" applyFont="1" applyBorder="1" applyAlignment="1">
      <alignment horizontal="center" vertical="center" wrapText="1"/>
    </xf>
    <xf numFmtId="0" fontId="8" fillId="0" borderId="0" xfId="1"/>
    <xf numFmtId="0" fontId="0" fillId="3" borderId="0" xfId="0" applyFill="1"/>
    <xf numFmtId="0" fontId="0" fillId="0" borderId="0" xfId="0" applyAlignment="1">
      <alignment horizontal="center"/>
    </xf>
    <xf numFmtId="0" fontId="6" fillId="0" borderId="1" xfId="0" applyFont="1" applyBorder="1" applyAlignment="1">
      <alignment horizontal="center" wrapText="1"/>
    </xf>
    <xf numFmtId="9" fontId="0" fillId="0" borderId="1" xfId="0" applyNumberFormat="1" applyBorder="1" applyAlignment="1">
      <alignment horizontal="center"/>
    </xf>
    <xf numFmtId="9" fontId="0" fillId="0" borderId="0" xfId="0" applyNumberFormat="1" applyAlignment="1">
      <alignment horizontal="center"/>
    </xf>
    <xf numFmtId="0" fontId="0" fillId="0" borderId="1" xfId="0" applyBorder="1" applyAlignment="1">
      <alignment horizontal="center"/>
    </xf>
    <xf numFmtId="0" fontId="0" fillId="0" borderId="0" xfId="0" applyAlignment="1">
      <alignment wrapText="1"/>
    </xf>
    <xf numFmtId="0" fontId="0" fillId="0" borderId="0" xfId="0" applyAlignment="1">
      <alignment vertical="top" wrapText="1"/>
    </xf>
    <xf numFmtId="0" fontId="10" fillId="0" borderId="0" xfId="0" applyFont="1" applyAlignment="1">
      <alignment vertical="top" wrapText="1"/>
    </xf>
    <xf numFmtId="0" fontId="0" fillId="0" borderId="0" xfId="0" applyAlignment="1">
      <alignment horizontal="center" vertical="center" wrapText="1"/>
    </xf>
    <xf numFmtId="0" fontId="6" fillId="0" borderId="0" xfId="0" applyFont="1" applyAlignment="1">
      <alignment horizontal="center" wrapText="1"/>
    </xf>
    <xf numFmtId="0" fontId="6" fillId="0" borderId="17" xfId="0" applyFont="1" applyBorder="1" applyAlignment="1">
      <alignment horizontal="center"/>
    </xf>
    <xf numFmtId="0" fontId="6" fillId="0" borderId="18" xfId="0" applyFont="1" applyBorder="1" applyAlignment="1">
      <alignment horizontal="center"/>
    </xf>
    <xf numFmtId="2" fontId="0" fillId="0" borderId="1" xfId="0" applyNumberFormat="1" applyBorder="1" applyAlignment="1">
      <alignment horizontal="center" vertical="center" wrapText="1"/>
    </xf>
    <xf numFmtId="0" fontId="9" fillId="0" borderId="0" xfId="0" applyFont="1" applyAlignment="1">
      <alignment horizontal="left" vertical="top" wrapText="1"/>
    </xf>
    <xf numFmtId="0" fontId="6" fillId="0" borderId="0" xfId="0" applyFont="1" applyAlignment="1">
      <alignment horizontal="left" wrapText="1"/>
    </xf>
    <xf numFmtId="0" fontId="3" fillId="0" borderId="0" xfId="0" applyFont="1" applyAlignment="1">
      <alignment horizontal="left" wrapText="1"/>
    </xf>
    <xf numFmtId="0" fontId="6" fillId="0" borderId="0" xfId="0" applyFont="1" applyAlignment="1">
      <alignment horizontal="left" vertical="top" wrapText="1"/>
    </xf>
    <xf numFmtId="0" fontId="11" fillId="0" borderId="0" xfId="0" applyFont="1" applyAlignment="1">
      <alignment horizontal="left" vertical="top" wrapText="1"/>
    </xf>
    <xf numFmtId="0" fontId="1" fillId="2" borderId="2" xfId="0" applyFont="1" applyFill="1" applyBorder="1" applyAlignment="1">
      <alignment horizontal="center" vertical="center" wrapText="1"/>
    </xf>
    <xf numFmtId="0" fontId="2" fillId="0" borderId="3" xfId="0" applyFont="1" applyBorder="1" applyAlignment="1">
      <alignment wrapText="1"/>
    </xf>
    <xf numFmtId="0" fontId="2" fillId="0" borderId="4" xfId="0" applyFont="1" applyBorder="1" applyAlignment="1">
      <alignment wrapText="1"/>
    </xf>
    <xf numFmtId="0" fontId="5" fillId="0" borderId="8" xfId="0" applyFont="1" applyBorder="1" applyAlignment="1">
      <alignment horizontal="center" wrapText="1"/>
    </xf>
    <xf numFmtId="0" fontId="5" fillId="0" borderId="13" xfId="0" applyFont="1" applyBorder="1" applyAlignment="1">
      <alignment horizontal="center" wrapText="1"/>
    </xf>
    <xf numFmtId="0" fontId="5" fillId="2" borderId="8" xfId="0" applyFont="1" applyFill="1" applyBorder="1" applyAlignment="1">
      <alignment horizontal="center" wrapText="1"/>
    </xf>
    <xf numFmtId="0" fontId="4" fillId="0" borderId="13" xfId="0" applyFont="1" applyBorder="1" applyAlignment="1">
      <alignment horizontal="center" wrapText="1"/>
    </xf>
    <xf numFmtId="164" fontId="5" fillId="2" borderId="7" xfId="0" applyNumberFormat="1" applyFont="1" applyFill="1" applyBorder="1" applyAlignment="1">
      <alignment horizontal="center" wrapText="1"/>
    </xf>
    <xf numFmtId="0" fontId="6" fillId="0" borderId="1" xfId="0" applyFont="1" applyBorder="1" applyAlignment="1">
      <alignment horizontal="center" wrapText="1"/>
    </xf>
    <xf numFmtId="0" fontId="7" fillId="0" borderId="14" xfId="0" applyFont="1" applyBorder="1" applyAlignment="1">
      <alignment horizontal="center"/>
    </xf>
    <xf numFmtId="0" fontId="7" fillId="0" borderId="15" xfId="0" applyFont="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16" xfId="0" applyBorder="1" applyAlignment="1">
      <alignment horizontal="center" vertical="center" wrapText="1"/>
    </xf>
    <xf numFmtId="0" fontId="0" fillId="0" borderId="0" xfId="0" applyBorder="1" applyAlignment="1">
      <alignment horizontal="center" vertical="center" wrapText="1"/>
    </xf>
  </cellXfs>
  <cellStyles count="2">
    <cellStyle name="Normal" xfId="0" builtinId="0"/>
    <cellStyle name="Normal 2" xfId="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urn:schemas-microsoft-com:office:spreadsheet' xmlns:ns2='urn:schemas-microsoft-com:office:office' xmlns:ns3='urn:schemas-microsoft-com:office:excel' xmlns:ns4='http://www.w3.org/2001/XMLSchema' xmlns:ns5='http://schemas.microsoft.com/office/excel/2003/xml' xmlns:ns6='http://schemas.microsoft.com/data/udc/xmlfile' xmlns:ns7='http://schemas.microsoft.com/data/udc'">
  <Schema ID="Schema1" Namespace="urn:schemas-microsoft-com:office:office">
    <xsd:schema xmlns:xsd="http://www.w3.org/2001/XMLSchema" xmlns:ns0="urn:schemas-microsoft-com:office:office" xmlns="" targetNamespace="urn:schemas-microsoft-com:office:office">
      <xsd:element nillable="true" name="DocumentProperties">
        <xsd:complexType>
          <xsd:sequence minOccurs="0">
            <xsd:element minOccurs="0" nillable="true" type="xsd:string" name="Author" form="qualified"/>
            <xsd:element minOccurs="0" nillable="true" type="xsd:string" name="LastAuthor" form="qualified"/>
            <xsd:element minOccurs="0" nillable="true" type="xsd:dateTime" name="Created" form="qualified"/>
            <xsd:element minOccurs="0" nillable="true" type="xsd:dateTime" name="LastSaved" form="qualified"/>
            <xsd:element minOccurs="0" nillable="true" type="xsd:double" name="Version" form="qualified"/>
          </xsd:sequence>
        </xsd:complexType>
      </xsd:element>
      <xsd:element nillable="true" name="OfficeDocumentSettings">
        <xsd:complexType>
          <xsd:sequence minOccurs="0">
            <xsd:element minOccurs="0" nillable="true" type="xsd:string" name="AllowPNG" form="qualified"/>
          </xsd:sequence>
        </xsd:complexType>
      </xsd:element>
    </xsd:schema>
  </Schema>
  <Schema ID="Schema2" Namespace="urn:schemas-microsoft-com:office:excel">
    <xsd:schema xmlns:xsd="http://www.w3.org/2001/XMLSchema" xmlns:ns0="urn:schemas-microsoft-com:office:excel" xmlns="" targetNamespace="urn:schemas-microsoft-com:office:excel">
      <xsd:element nillable="true" name="ExcelWorkbook">
        <xsd:complexType>
          <xsd:sequence minOccurs="0">
            <xsd:element minOccurs="0" nillable="true" type="xsd:integer" name="WindowHeight" form="qualified"/>
            <xsd:element minOccurs="0" nillable="true" type="xsd:integer" name="WindowWidth" form="qualified"/>
            <xsd:element minOccurs="0" nillable="true" type="xsd:integer" name="WindowTopX" form="qualified"/>
            <xsd:element minOccurs="0" nillable="true" type="xsd:integer" name="WindowTopY" form="qualified"/>
            <xsd:element minOccurs="0" nillable="true" type="xsd:integer" name="MaxIterations" form="qualified"/>
            <xsd:element minOccurs="0" nillable="true" type="xsd:string" name="Iteration" form="qualified"/>
            <xsd:element minOccurs="0" nillable="true" type="xsd:string" name="ProtectStructure" form="qualified"/>
            <xsd:element minOccurs="0" nillable="true" type="xsd:string" name="ProtectWindows" form="qualified"/>
            <xsd:element minOccurs="0" nillable="true" type="xsd:integer" name="FutureVer" form="qualified"/>
          </xsd:sequence>
        </xsd:complexType>
      </xsd:element>
      <xsd:element nillable="true" name="WorksheetOptions">
        <xsd:complexType>
          <xsd:sequence minOccurs="0">
            <xsd:element minOccurs="0" nillable="true" name="PageSetup" form="qualified">
              <xsd:complexType>
                <xsd:sequence minOccurs="0">
                  <xsd:element minOccurs="0" nillable="true" name="Header" form="qualified">
                    <xsd:complexType>
                      <xsd:attribute ref="ns0:Margin"/>
                    </xsd:complexType>
                  </xsd:element>
                  <xsd:element minOccurs="0" nillable="true" name="Footer" form="qualified">
                    <xsd:complexType>
                      <xsd:attribute ref="ns0:Margin"/>
                    </xsd:complexType>
                  </xsd:element>
                  <xsd:element minOccurs="0" nillable="true" name="PageMargins" form="qualified">
                    <xsd:complexType>
                      <xsd:attribute ref="ns0:Bottom"/>
                      <xsd:attribute ref="ns0:Left"/>
                      <xsd:attribute ref="ns0:Right"/>
                      <xsd:attribute ref="ns0:Top"/>
                    </xsd:complexType>
                  </xsd:element>
                </xsd:sequence>
              </xsd:complexType>
            </xsd:element>
            <xsd:element minOccurs="0" nillable="true" type="xsd:string" name="Unsynced" form="qualified"/>
            <xsd:element minOccurs="0" nillable="true" type="xsd:string" name="Selected" form="qualified"/>
            <xsd:element minOccurs="0" nillable="true" name="Panes" form="qualified">
              <xsd:complexType>
                <xsd:sequence minOccurs="0">
                  <xsd:element minOccurs="0" nillable="true" name="Pane" form="qualified">
                    <xsd:complexType>
                      <xsd:sequence minOccurs="0">
                        <xsd:element minOccurs="0" nillable="true" type="xsd:integer" name="Number" form="qualified"/>
                        <xsd:element minOccurs="0" nillable="true" type="xsd:integer" name="ActiveRow" form="qualified"/>
                        <xsd:element minOccurs="0" nillable="true" type="xsd:integer" name="ActiveCol" form="qualified"/>
                      </xsd:sequence>
                    </xsd:complexType>
                  </xsd:element>
                </xsd:sequence>
              </xsd:complexType>
            </xsd:element>
            <xsd:element minOccurs="0" nillable="true" type="xsd:string" name="ProtectObjects" form="qualified"/>
            <xsd:element minOccurs="0" nillable="true" type="xsd:string" name="ProtectScenarios" form="qualified"/>
          </xsd:sequence>
        </xsd:complexType>
      </xsd:element>
      <xsd:element nillable="true" type="xsd:string" name="FilterOn"/>
      <xsd:attribute name="Family" type="xsd:string"/>
      <xsd:attribute name="FullColumns" type="xsd:integer"/>
      <xsd:attribute name="FullRows" type="xsd:integer"/>
      <xsd:attribute name="Margin" type="xsd:double"/>
      <xsd:attribute name="Bottom" type="xsd:double"/>
      <xsd:attribute name="Left" type="xsd:double"/>
      <xsd:attribute name="Right" type="xsd:double"/>
      <xsd:attribute name="Top" type="xsd:double"/>
    </xsd:schema>
  </Schema>
  <Schema ID="Schema3" Namespace="http://www.w3.org/2001/XMLSchema">
    <xsd:schema xmlns:xsd="http://www.w3.org/2001/XMLSchema" xmlns:ns0="http://www.w3.org/2001/XMLSchema" xmlns="" targetNamespace="http://www.w3.org/2001/XMLSchema">
      <xsd:element nillable="true" name="schema">
        <xsd:complexType>
          <xsd:sequence minOccurs="0">
            <xsd:element minOccurs="0" nillable="true" name="element" form="qualified">
              <xsd:complexType>
                <xsd:sequence minOccurs="0">
                  <xsd:element minOccurs="0" nillable="true" name="complexType" form="qualified">
                    <xsd:complexType>
                      <xsd:sequence minOccurs="0">
                        <xsd:element minOccurs="0" nillable="true" name="sequence" form="qualified">
                          <xsd:complexType>
                            <xsd:sequence minOccurs="0">
                              <xsd:element minOccurs="0" nillable="true" name="element" form="qualified">
                                <xsd:complexType>
                                  <xsd:sequence minOccurs="0">
                                    <xsd:element minOccurs="0" nillable="true" name="complexType" form="qualified">
                                      <xsd:complexType>
                                        <xsd:sequence minOccurs="0">
                                          <xsd:element minOccurs="0" nillable="true" name="sequence" form="qualified">
                                            <xsd:complexType>
                                              <xsd:sequence minOccurs="0">
                                                <xsd:element minOccurs="0" maxOccurs="unbounded" nillable="true" name="element" form="qualified">
                                                  <xsd:complexType>
                                                    <xsd:attribute name="minOccurs" form="unqualified" type="xsd:integer"/>
                                                    <xsd:attribute name="nillable" form="unqualified" type="xsd:boolean"/>
                                                    <xsd:attribute name="type" form="unqualified" type="xsd:string"/>
                                                    <xsd:attribute name="name" form="unqualified" type="xsd:string"/>
                                                    <xsd:attribute name="form" form="unqualified" type="xsd:string"/>
                                                  </xsd:complexType>
                                                </xsd:element>
                                              </xsd:sequence>
                                              <xsd:attribute name="minOccurs" form="unqualified" type="xsd:integer"/>
                                            </xsd:complexType>
                                          </xsd:element>
                                        </xsd:sequence>
                                      </xsd:complexType>
                                    </xsd:element>
                                  </xsd:sequence>
                                  <xsd:attribute name="minOccurs" form="unqualified" type="xsd:integer"/>
                                  <xsd:attribute name="maxOccurs" form="unqualified" type="xsd:string"/>
                                  <xsd:attribute name="nillable" form="unqualified" type="xsd:boolean"/>
                                  <xsd:attribute name="name" form="unqualified" type="xsd:string"/>
                                  <xsd:attribute name="form" form="unqualified" type="xsd:string"/>
                                </xsd:complexType>
                              </xsd:element>
                            </xsd:sequence>
                            <xsd:attribute name="minOccurs" form="unqualified" type="xsd:integer"/>
                          </xsd:complexType>
                        </xsd:element>
                      </xsd:sequence>
                    </xsd:complexType>
                  </xsd:element>
                </xsd:sequence>
                <xsd:attribute name="nillable" form="unqualified" type="xsd:boolean"/>
                <xsd:attribute name="name" form="unqualified" type="xsd:string"/>
              </xsd:complexType>
            </xsd:element>
          </xsd:sequence>
        </xsd:complexType>
      </xsd:element>
    </xsd:schema>
  </Schema>
  <Schema ID="Schema4" Namespace="http://schemas.microsoft.com/office/excel/2003/xml">
    <xsd:schema xmlns:xsd="http://www.w3.org/2001/XMLSchema" xmlns:ns0="urn:schemas-microsoft-com:office:spreadsheet" xmlns:ns1="urn:schemas-microsoft-com:office:excel" xmlns:ns2="http://www.w3.org/2001/XMLSchema" xmlns:ns3="http://schemas.microsoft.com/office/excel/2003/xml" xmlns:ns4="http://schemas.microsoft.com/data/udc" xmlns="" targetNamespace="http://schemas.microsoft.com/office/excel/2003/xml">
      <xsd:import namespace="urn:schemas-microsoft-com:office:spreadsheet"/>
      <xsd:import namespace="urn:schemas-microsoft-com:office:excel"/>
      <xsd:import namespace="http://www.w3.org/2001/XMLSchema"/>
      <xsd:import namespace="http://schemas.microsoft.com/data/udc"/>
      <xsd:element nillable="true" name="MapInfo">
        <xsd:complexType>
          <xsd:sequence minOccurs="0">
            <xsd:element minOccurs="0" nillable="true" name="Schema" form="qualified">
              <xsd:complexType>
                <xsd:sequence minOccurs="0">
                  <xsd:element minOccurs="0" ref="ns2:schema"/>
                </xsd:sequence>
                <xsd:attribute ref="ns3:ID"/>
                <xsd:attribute ref="ns3:Namespace"/>
              </xsd:complexType>
            </xsd:element>
            <xsd:element minOccurs="0" nillable="true" name="Map" form="qualified">
              <xsd:complexType>
                <xsd:sequence minOccurs="0">
                  <xsd:element minOccurs="0" nillable="true" name="Entry" form="qualified">
                    <xsd:complexType>
                      <xsd:sequence minOccurs="0">
                        <xsd:element minOccurs="0" nillable="true" type="xsd:string" name="Range" form="qualified"/>
                        <xsd:element minOccurs="0" nillable="true" type="xsd:string" name="HeaderRange" form="qualified"/>
                        <xsd:element minOccurs="0" ref="ns1:FilterOn"/>
                        <xsd:element minOccurs="0" nillable="true" type="xsd:string" name="XPath" form="qualified"/>
                        <xsd:element minOccurs="0" maxOccurs="unbounded" nillable="true" name="Field" form="qualified">
                          <xsd:complexType>
                            <xsd:sequence minOccurs="0">
                              <xsd:element minOccurs="0" nillable="true" type="xsd:string" name="Range" form="qualified"/>
                              <xsd:element minOccurs="0" nillable="true" type="xsd:string" name="XPath" form="qualified"/>
                              <xsd:element minOccurs="0" nillable="true" type="xsd:string" name="XSDType" form="qualified"/>
                              <xsd:element minOccurs="0" ref="ns0:Cell"/>
                              <xsd:element minOccurs="0" nillable="true" type="xsd:string" name="Aggregate" form="qualified"/>
                            </xsd:sequence>
                            <xsd:attribute ref="ns3:ID"/>
                          </xsd:complexType>
                        </xsd:element>
                      </xsd:sequence>
                      <xsd:attribute ref="ns3:Type"/>
                      <xsd:attribute ref="ns3:ID"/>
                      <xsd:attribute ref="ns3:ShowTotals"/>
                    </xsd:complexType>
                  </xsd:element>
                </xsd:sequence>
                <xsd:attribute ref="ns3:ID"/>
                <xsd:attribute ref="ns3:SchemaID"/>
                <xsd:attribute ref="ns3:RootElement"/>
              </xsd:complexType>
            </xsd:element>
          </xsd:sequence>
          <xsd:attribute ref="ns3:HideInactiveListBorder"/>
        </xsd:complexType>
      </xsd:element>
      <xsd:element nillable="true" name="Binding">
        <xsd:complexType>
          <xsd:sequence minOccurs="0">
            <xsd:element minOccurs="0" nillable="true" type="xsd:string" name="MapID" form="qualified"/>
            <xsd:element minOccurs="0" ref="ns4:DataSource"/>
          </xsd:sequence>
          <xsd:attribute ref="ns3:ID"/>
          <xsd:attribute ref="ns3:LoadMode"/>
        </xsd:complexType>
      </xsd:element>
      <xsd:attribute name="HideInactiveListBorder" type="xsd:boolean"/>
      <xsd:attribute name="ID" type="xsd:string"/>
      <xsd:attribute name="Namespace" type="xsd:string"/>
      <xsd:attribute name="SchemaID" type="xsd:string"/>
      <xsd:attribute name="RootElement" type="xsd:string"/>
      <xsd:attribute name="Type" type="xsd:string"/>
      <xsd:attribute name="ShowTotals" type="xsd:boolean"/>
      <xsd:attribute name="LoadMode" type="xsd:string"/>
    </xsd:schema>
  </Schema>
  <Schema ID="Schema5" Namespace="http://schemas.microsoft.com/data/udc/xmlfile">
    <xsd:schema xmlns:xsd="http://www.w3.org/2001/XMLSchema" xmlns:ns0="http://schemas.microsoft.com/data/udc/xmlfile" xmlns="" targetNamespace="http://schemas.microsoft.com/data/udc/xmlfile">
      <xsd:element nillable="true" type="xsd:string" name="File"/>
    </xsd:schema>
  </Schema>
  <Schema ID="Schema6" Namespace="http://schemas.microsoft.com/data/udc">
    <xsd:schema xmlns:xsd="http://www.w3.org/2001/XMLSchema" xmlns:ns0="http://schemas.microsoft.com/data/udc/xmlfile" xmlns:ns1="http://schemas.microsoft.com/data/udc" xmlns="" targetNamespace="http://schemas.microsoft.com/data/udc">
      <xsd:import namespace="http://schemas.microsoft.com/data/udc/xmlfile"/>
      <xsd:element nillable="true" name="DataSource">
        <xsd:complexType>
          <xsd:sequence minOccurs="0">
            <xsd:element minOccurs="0" nillable="true" name="Type" form="qualified">
              <xsd:complexType>
                <xsd:attribute name="Type" form="unqualified" type="xsd:string"/>
                <xsd:attribute name="MajorVersion" form="unqualified" type="xsd:integer"/>
                <xsd:attribute name="MinorVersion" form="unqualified" type="xsd:integer"/>
              </xsd:complexType>
            </xsd:element>
            <xsd:element minOccurs="0" nillable="true" type="xsd:string" name="Name" form="qualified"/>
            <xsd:element minOccurs="0" nillable="true" name="ConnectionInfo" form="qualified">
              <xsd:complexType>
                <xsd:sequence minOccurs="0">
                  <xsd:element minOccurs="0" ref="ns0:File"/>
                </xsd:sequence>
                <xsd:attribute name="Purpose" form="unqualified" type="xsd:string"/>
              </xsd:complexType>
            </xsd:element>
          </xsd:sequence>
          <xsd:attribute name="MajorVersion" form="unqualified" type="xsd:integer"/>
          <xsd:attribute name="MinorVersion" form="unqualified" type="xsd:integer"/>
        </xsd:complexType>
      </xsd:element>
    </xsd:schema>
  </Schema>
  <Schema ID="Schema7" SchemaRef="Schema1 Schema2 Schema3 Schema4 Schema5 Schema6" Namespace="urn:schemas-microsoft-com:office:spreadsheet">
    <xsd:schema xmlns:xsd="http://www.w3.org/2001/XMLSchema" xmlns:ns0="urn:schemas-microsoft-com:office:spreadsheet" xmlns:ns1="urn:schemas-microsoft-com:office:office" xmlns:ns2="urn:schemas-microsoft-com:office:excel" xmlns:ns3="http://schemas.microsoft.com/office/excel/2003/xml" xmlns="" targetNamespace="urn:schemas-microsoft-com:office:spreadsheet">
      <xsd:import namespace="urn:schemas-microsoft-com:office:office"/>
      <xsd:import namespace="urn:schemas-microsoft-com:office:excel"/>
      <xsd:import namespace="http://schemas.microsoft.com/office/excel/2003/xml"/>
      <xsd:element nillable="true" name="Workbook">
        <xsd:complexType>
          <xsd:sequence minOccurs="0">
            <xsd:element minOccurs="0" ref="ns1:DocumentProperties"/>
            <xsd:element minOccurs="0" ref="ns1:OfficeDocumentSettings"/>
            <xsd:element minOccurs="0" ref="ns2:ExcelWorkbook"/>
            <xsd:element minOccurs="0" nillable="true" name="Styles" form="qualified">
              <xsd:complexType>
                <xsd:sequence minOccurs="0">
                  <xsd:element minOccurs="0" maxOccurs="unbounded" nillable="true" name="Style" form="qualified">
                    <xsd:complexType>
                      <xsd:all>
                        <xsd:element minOccurs="0" nillable="true" name="Alignment" form="qualified">
                          <xsd:complexType>
                            <xsd:attribute ref="ns0:Vertical"/>
                            <xsd:attribute ref="ns0:Horizontal"/>
                          </xsd:complexType>
                        </xsd:element>
                        <xsd:element minOccurs="0" nillable="true" type="xsd:string" name="Borders" form="qualified"/>
                        <xsd:element minOccurs="0" nillable="true" name="Font" form="qualified">
                          <xsd:complexType>
                            <xsd:attribute ref="ns0:FontName"/>
                            <xsd:attribute ref="ns2:Family"/>
                            <xsd:attribute ref="ns0:Size"/>
                            <xsd:attribute ref="ns0:Color"/>
                          </xsd:complexType>
                        </xsd:element>
                        <xsd:element minOccurs="0" nillable="true" type="xsd:string" name="Interior" form="qualified"/>
                        <xsd:element minOccurs="0" nillable="true" name="NumberFormat" form="qualified">
                          <xsd:complexType>
                            <xsd:attribute ref="ns0:Format"/>
                          </xsd:complexType>
                        </xsd:element>
                        <xsd:element minOccurs="0" nillable="true" type="xsd:string" name="Protection" form="qualified"/>
                      </xsd:all>
                      <xsd:attribute ref="ns0:ID"/>
                      <xsd:attribute ref="ns0:Name"/>
                    </xsd:complexType>
                  </xsd:element>
                </xsd:sequence>
              </xsd:complexType>
            </xsd:element>
            <xsd:element minOccurs="0" nillable="true" name="Worksheet" form="qualified">
              <xsd:complexType>
                <xsd:sequence minOccurs="0">
                  <xsd:element minOccurs="0" nillable="true" name="Table" form="qualified">
                    <xsd:complexType>
                      <xsd:sequence minOccurs="0">
                        <xsd:element minOccurs="0" maxOccurs="unbounded" nillable="true" name="Column" form="qualified">
                          <xsd:complexType>
                            <xsd:attribute ref="ns0:Width"/>
                          </xsd:complexType>
                        </xsd:element>
                        <xsd:element minOccurs="0" maxOccurs="unbounded" nillable="true" name="Row" form="qualified">
                          <xsd:complexType>
                            <xsd:sequence minOccurs="0">
                              <xsd:element minOccurs="0" maxOccurs="unbounded" nillable="true" name="Cell" form="qualified">
                                <xsd:complexType>
                                  <xsd:sequence minOccurs="0">
                                    <xsd:element minOccurs="0" nillable="true" name="Data" form="qualified">
                                      <xsd:complexType>
                                        <xsd:simpleContent>
                                          <xsd:extension base="xsd:string">
                                            <xsd:attribute ref="ns0:Type"/>
                                          </xsd:extension>
                                        </xsd:simpleContent>
                                      </xsd:complexType>
                                    </xsd:element>
                                  </xsd:sequence>
                                  <xsd:attribute ref="ns0:StyleID"/>
                                  <xsd:attribute ref="ns0:Index"/>
                                </xsd:complexType>
                              </xsd:element>
                            </xsd:sequence>
                            <xsd:attribute ref="ns0:AutoFitHeight"/>
                          </xsd:complexType>
                        </xsd:element>
                      </xsd:sequence>
                      <xsd:attribute ref="ns0:ExpandedColumnCount"/>
                      <xsd:attribute ref="ns0:ExpandedRowCount"/>
                      <xsd:attribute ref="ns2:FullColumns"/>
                      <xsd:attribute ref="ns2:FullRows"/>
                      <xsd:attribute ref="ns0:DefaultRowHeight"/>
                    </xsd:complexType>
                  </xsd:element>
                  <xsd:element minOccurs="0" ref="ns2:WorksheetOptions"/>
                </xsd:sequence>
                <xsd:attribute ref="ns0:Name"/>
              </xsd:complexType>
            </xsd:element>
            <xsd:element minOccurs="0" ref="ns3:MapInfo"/>
            <xsd:element minOccurs="0" ref="ns3:Binding"/>
          </xsd:sequence>
        </xsd:complexType>
      </xsd:element>
      <xsd:element nillable="true" type="xsd:string" name="Cell"/>
      <xsd:attribute name="ID" type="xsd:string"/>
      <xsd:attribute name="Name" type="xsd:string"/>
      <xsd:attribute name="Vertical" type="xsd:string"/>
      <xsd:attribute name="FontName" type="xsd:string"/>
      <xsd:attribute name="Size" type="xsd:integer"/>
      <xsd:attribute name="Color" type="xsd:string"/>
      <xsd:attribute name="Horizontal" type="xsd:string"/>
      <xsd:attribute name="Format" type="xsd:string"/>
      <xsd:attribute name="ExpandedColumnCount" type="xsd:integer"/>
      <xsd:attribute name="ExpandedRowCount" type="xsd:integer"/>
      <xsd:attribute name="DefaultRowHeight" type="xsd:integer"/>
      <xsd:attribute name="Width" type="xsd:double"/>
      <xsd:attribute name="AutoFitHeight" type="xsd:integer"/>
      <xsd:attribute name="Type" type="xsd:string"/>
      <xsd:attribute name="StyleID" type="xsd:string"/>
      <xsd:attribute name="Index" type="xsd:integer"/>
    </xsd:schema>
  </Schema>
  <Schema ID="Schema8">
    <xsd:schema xmlns:xsd="http://www.w3.org/2001/XMLSchema" xmlns="">
      <xsd:element nillable="true" name="data">
        <xsd:complexType>
          <xsd:sequence minOccurs="0">
            <xsd:element minOccurs="0" maxOccurs="unbounded" nillable="true" name="row" form="unqualified">
              <xsd:complexType>
                <xsd:sequence minOccurs="0">
                  <xsd:element minOccurs="0" nillable="true" type="xsd:string" name="discharge_point_ds" form="unqualified"/>
                  <xsd:element minOccurs="0" nillable="true" type="xsd:double" name="recv_water_lat_lo" form="unqualified"/>
                  <xsd:element minOccurs="0" nillable="true" type="xsd:double" name="recv_water_long_lo" form="unqualified"/>
                  <xsd:element minOccurs="0" nillable="true" type="xsd:string" name="inspn_scale_in" form="unqualified"/>
                  <xsd:element minOccurs="0" nillable="true" type="xsd:integer" name="inspn_statn_no" form="unqualified"/>
                  <xsd:element minOccurs="0" nillable="true" type="xsd:integer" name="mp_statn_add_am" form="unqualified"/>
                  <xsd:element minOccurs="0" nillable="true" type="xsd:integer" name="inspn_offset_ms" form="unqualified"/>
                  <xsd:element minOccurs="0" nillable="true" type="xsd:string" name="inspn_dirn_cd" form="unqualified"/>
                  <xsd:element minOccurs="0" nillable="true" type="xsd:double" name="drainage_acres_ms" form="unqualified"/>
                  <xsd:element minOccurs="0" nillable="true" type="xsd:double" name="distbd_acres_ms" form="unqualified"/>
                  <xsd:element minOccurs="0" nillable="true" type="xsd:integer" name="waterbody_seq_no" form="unqualified"/>
                  <xsd:element minOccurs="0" nillable="true" type="xsd:integer" name="watershed_class_cd" form="unqualified"/>
                  <xsd:element minOccurs="0" nillable="true" type="xsd:string" name="onrw_in" form="unqualified"/>
                  <xsd:element minOccurs="0" nillable="true" type="xsd:integer" name="inspn_site_cnty_id" form="unqualified"/>
                  <xsd:element minOccurs="0" nillable="true" type="xsd:string" name="unnamed_trib_in" form="unqualified"/>
                  <xsd:element minOccurs="0" nillable="true" type="xsd:string" name="oaw_in" form="unqualified"/>
                  <xsd:element minOccurs="0" nillable="true" type="xsd:string" name="prty_cn_site_in" form="unqualified"/>
                  <xsd:element minOccurs="0" nillable="true" type="xsd:string" name="major_outfall_in" form="unqualified"/>
                  <xsd:element minOccurs="0" nillable="true" type="xsd:string" name="ms4_in" form="unqualified"/>
                </xsd:sequence>
              </xsd:complexType>
            </xsd:element>
          </xsd:sequence>
        </xsd:complexType>
      </xsd:element>
    </xsd:schema>
  </Schema>
  <Map ID="2" Name="data_Map" RootElement="data" SchemaID="Schema8" ShowImportExportValidationErrors="false" AutoFit="true" Append="false" PreserveSortAFLayout="true" PreserveFormat="true">
    <DataBinding FileBinding="true" ConnectionID="2" DataBindingLoadMode="1"/>
  </Map>
  <Map ID="1" Name="Workbook_Map" RootElement="Workbook" SchemaID="Schema7"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xmlMaps" Target="xmlMap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id="2" name="Table2" displayName="Table2" ref="A1:S21" tableType="xml" totalsRowShown="0" connectionId="2">
  <autoFilter ref="A1:S21"/>
  <sortState ref="A2:S21">
    <sortCondition ref="A1:A21"/>
  </sortState>
  <tableColumns count="19">
    <tableColumn id="1" uniqueName="discharge_point_ds" name="discharge_point_ds">
      <xmlColumnPr mapId="2" xpath="/data/row/discharge_point_ds" xmlDataType="string"/>
    </tableColumn>
    <tableColumn id="2" uniqueName="recv_water_lat_lo" name="recv_water_lat_lo">
      <xmlColumnPr mapId="2" xpath="/data/row/recv_water_lat_lo" xmlDataType="double"/>
    </tableColumn>
    <tableColumn id="3" uniqueName="recv_water_long_lo" name="recv_water_long_lo">
      <xmlColumnPr mapId="2" xpath="/data/row/recv_water_long_lo" xmlDataType="double"/>
    </tableColumn>
    <tableColumn id="4" uniqueName="inspn_scale_in" name="inspn_scale_in">
      <xmlColumnPr mapId="2" xpath="/data/row/inspn_scale_in" xmlDataType="string"/>
    </tableColumn>
    <tableColumn id="5" uniqueName="inspn_statn_no" name="inspn_statn_no">
      <xmlColumnPr mapId="2" xpath="/data/row/inspn_statn_no" xmlDataType="integer"/>
    </tableColumn>
    <tableColumn id="6" uniqueName="mp_statn_add_am" name="mp_statn_add_am">
      <xmlColumnPr mapId="2" xpath="/data/row/mp_statn_add_am" xmlDataType="integer"/>
    </tableColumn>
    <tableColumn id="7" uniqueName="inspn_offset_ms" name="inspn_offset_ms">
      <xmlColumnPr mapId="2" xpath="/data/row/inspn_offset_ms" xmlDataType="integer"/>
    </tableColumn>
    <tableColumn id="8" uniqueName="inspn_dirn_cd" name="inspn_dirn_cd">
      <xmlColumnPr mapId="2" xpath="/data/row/inspn_dirn_cd" xmlDataType="string"/>
    </tableColumn>
    <tableColumn id="9" uniqueName="drainage_acres_ms" name="drainage_acres_ms">
      <xmlColumnPr mapId="2" xpath="/data/row/drainage_acres_ms" xmlDataType="double"/>
    </tableColumn>
    <tableColumn id="10" uniqueName="distbd_acres_ms" name="distbd_acres_ms">
      <xmlColumnPr mapId="2" xpath="/data/row/distbd_acres_ms" xmlDataType="double"/>
    </tableColumn>
    <tableColumn id="11" uniqueName="waterbody_seq_no" name="waterbody_seq_no">
      <xmlColumnPr mapId="2" xpath="/data/row/waterbody_seq_no" xmlDataType="integer"/>
    </tableColumn>
    <tableColumn id="12" uniqueName="watershed_class_cd" name="watershed_class_cd">
      <xmlColumnPr mapId="2" xpath="/data/row/watershed_class_cd" xmlDataType="integer"/>
    </tableColumn>
    <tableColumn id="13" uniqueName="onrw_in" name="onrw_in">
      <xmlColumnPr mapId="2" xpath="/data/row/onrw_in" xmlDataType="string"/>
    </tableColumn>
    <tableColumn id="14" uniqueName="inspn_site_cnty_id" name="inspn_site_cnty_id">
      <xmlColumnPr mapId="2" xpath="/data/row/inspn_site_cnty_id" xmlDataType="integer"/>
    </tableColumn>
    <tableColumn id="15" uniqueName="unnamed_trib_in" name="unnamed_trib_in">
      <xmlColumnPr mapId="2" xpath="/data/row/unnamed_trib_in" xmlDataType="string"/>
    </tableColumn>
    <tableColumn id="16" uniqueName="oaw_in" name="oaw_in">
      <xmlColumnPr mapId="2" xpath="/data/row/oaw_in" xmlDataType="string"/>
    </tableColumn>
    <tableColumn id="17" uniqueName="prty_cn_site_in" name="prty_cn_site_in">
      <xmlColumnPr mapId="2" xpath="/data/row/prty_cn_site_in" xmlDataType="string"/>
    </tableColumn>
    <tableColumn id="18" uniqueName="major_outfall_in" name="major_outfall_in">
      <xmlColumnPr mapId="2" xpath="/data/row/major_outfall_in" xmlDataType="string"/>
    </tableColumn>
    <tableColumn id="19" uniqueName="ms4_in" name="ms4_in">
      <xmlColumnPr mapId="2" xpath="/data/row/ms4_in" xmlDataType="string"/>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tabSelected="1" view="pageBreakPreview" zoomScale="60" zoomScaleNormal="100" workbookViewId="0">
      <selection activeCell="J16" sqref="J16"/>
    </sheetView>
  </sheetViews>
  <sheetFormatPr defaultRowHeight="15" x14ac:dyDescent="0.25"/>
  <cols>
    <col min="1" max="1" width="7" style="29" customWidth="1"/>
    <col min="2" max="2" width="88" customWidth="1"/>
  </cols>
  <sheetData>
    <row r="1" spans="1:2" ht="102" customHeight="1" x14ac:dyDescent="0.25">
      <c r="A1" s="37" t="s">
        <v>93</v>
      </c>
      <c r="B1" s="37"/>
    </row>
    <row r="3" spans="1:2" ht="18.75" customHeight="1" x14ac:dyDescent="0.3">
      <c r="A3" s="39" t="s">
        <v>88</v>
      </c>
      <c r="B3" s="39"/>
    </row>
    <row r="5" spans="1:2" x14ac:dyDescent="0.25">
      <c r="A5" s="38" t="s">
        <v>87</v>
      </c>
      <c r="B5" s="38"/>
    </row>
    <row r="6" spans="1:2" ht="94.5" customHeight="1" x14ac:dyDescent="0.25">
      <c r="B6" s="30" t="s">
        <v>94</v>
      </c>
    </row>
    <row r="8" spans="1:2" x14ac:dyDescent="0.25">
      <c r="A8" s="40" t="s">
        <v>89</v>
      </c>
      <c r="B8" s="40"/>
    </row>
    <row r="9" spans="1:2" ht="136.5" customHeight="1" x14ac:dyDescent="0.25">
      <c r="B9" s="30" t="s">
        <v>95</v>
      </c>
    </row>
    <row r="11" spans="1:2" x14ac:dyDescent="0.25">
      <c r="A11" s="40" t="s">
        <v>91</v>
      </c>
      <c r="B11" s="40"/>
    </row>
    <row r="12" spans="1:2" ht="90" x14ac:dyDescent="0.25">
      <c r="B12" s="30" t="s">
        <v>96</v>
      </c>
    </row>
    <row r="14" spans="1:2" x14ac:dyDescent="0.25">
      <c r="A14" s="41" t="s">
        <v>92</v>
      </c>
      <c r="B14" s="41"/>
    </row>
    <row r="15" spans="1:2" ht="150" x14ac:dyDescent="0.25">
      <c r="B15" s="31" t="s">
        <v>97</v>
      </c>
    </row>
  </sheetData>
  <mergeCells count="6">
    <mergeCell ref="A14:B14"/>
    <mergeCell ref="A1:B1"/>
    <mergeCell ref="A5:B5"/>
    <mergeCell ref="A3:B3"/>
    <mergeCell ref="A8:B8"/>
    <mergeCell ref="A11:B11"/>
  </mergeCells>
  <pageMargins left="0.7" right="0.7" top="0.75" bottom="0.75" header="0.3" footer="0.3"/>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9"/>
  <sheetViews>
    <sheetView zoomScaleNormal="100" workbookViewId="0">
      <selection activeCell="K45" sqref="K45:P50"/>
    </sheetView>
  </sheetViews>
  <sheetFormatPr defaultRowHeight="15" x14ac:dyDescent="0.25"/>
  <cols>
    <col min="1" max="1" width="9.7109375" style="5" customWidth="1"/>
    <col min="2" max="2" width="14.85546875" style="6" customWidth="1"/>
    <col min="3" max="3" width="8.7109375" style="2" customWidth="1"/>
    <col min="4" max="4" width="14.7109375" style="4" customWidth="1"/>
    <col min="5" max="5" width="8.85546875" style="9" bestFit="1" customWidth="1"/>
    <col min="6" max="6" width="14.7109375" style="4" customWidth="1"/>
    <col min="7" max="7" width="9" style="9" bestFit="1" customWidth="1"/>
    <col min="8" max="8" width="10" style="7" customWidth="1"/>
    <col min="9" max="10" width="4.5703125" style="3" customWidth="1"/>
    <col min="11" max="16384" width="9.140625" style="3"/>
  </cols>
  <sheetData>
    <row r="1" spans="1:14" ht="15.75" thickBot="1" x14ac:dyDescent="0.3">
      <c r="A1" s="3"/>
      <c r="B1" s="3"/>
      <c r="C1" s="3"/>
      <c r="D1" s="3"/>
    </row>
    <row r="2" spans="1:14" ht="47.25" customHeight="1" thickBot="1" x14ac:dyDescent="0.3">
      <c r="A2" s="42" t="s">
        <v>35</v>
      </c>
      <c r="B2" s="43"/>
      <c r="C2" s="43"/>
      <c r="D2" s="43"/>
      <c r="E2" s="43"/>
      <c r="F2" s="43"/>
      <c r="G2" s="43"/>
      <c r="H2" s="44"/>
    </row>
    <row r="3" spans="1:14" s="10" customFormat="1" ht="45" customHeight="1" x14ac:dyDescent="0.2">
      <c r="A3" s="49" t="s">
        <v>0</v>
      </c>
      <c r="B3" s="45" t="s">
        <v>31</v>
      </c>
      <c r="C3" s="46"/>
      <c r="D3" s="45" t="s">
        <v>32</v>
      </c>
      <c r="E3" s="46"/>
      <c r="F3" s="47" t="s">
        <v>33</v>
      </c>
      <c r="G3" s="48"/>
      <c r="H3" s="16" t="s">
        <v>34</v>
      </c>
    </row>
    <row r="4" spans="1:14" s="8" customFormat="1" ht="41.25" customHeight="1" thickBot="1" x14ac:dyDescent="0.3">
      <c r="A4" s="49"/>
      <c r="B4" s="17" t="s">
        <v>90</v>
      </c>
      <c r="C4" s="18" t="s">
        <v>3</v>
      </c>
      <c r="D4" s="17" t="s">
        <v>90</v>
      </c>
      <c r="E4" s="18" t="s">
        <v>3</v>
      </c>
      <c r="F4" s="17" t="s">
        <v>90</v>
      </c>
      <c r="G4" s="18" t="s">
        <v>3</v>
      </c>
      <c r="H4" s="19" t="s">
        <v>2</v>
      </c>
    </row>
    <row r="5" spans="1:14" ht="39" customHeight="1" thickBot="1" x14ac:dyDescent="0.3">
      <c r="A5" s="21" t="str">
        <f t="array" ref="A5">IFERROR(INDEX('ALCAD Input'!A$2:A$600,SMALL(IF('ALCAD Input'!$T$2:$T$600=10,ROW('ALCAD Input'!A$2:A$600)-ROW('ALCAD Input'!A$2)+1),ROWS('ALCAD Input'!A$2:A2))),"")</f>
        <v>1.0</v>
      </c>
      <c r="B5" s="12" t="s">
        <v>6</v>
      </c>
      <c r="C5" s="14">
        <f>(100*VLOOKUP('Reduction Calculations'!B5,'BMP Reduction Factors'!$A$3:$B$46,2,FALSE))</f>
        <v>84</v>
      </c>
      <c r="D5" s="12" t="s">
        <v>24</v>
      </c>
      <c r="E5" s="15">
        <f>IF(C5&lt;80,(100-C5)*(VLOOKUP('Reduction Calculations'!D5,'BMP Reduction Factors'!$A$3:$B$46,2,FALSE)*0.75),(100-C5)*(VLOOKUP('Reduction Calculations'!D5,'BMP Reduction Factors'!$A$3:$B$46,2,FALSE)*0.5))</f>
        <v>6.4</v>
      </c>
      <c r="F5" s="12" t="s">
        <v>14</v>
      </c>
      <c r="G5" s="15">
        <f>IF((E5+C5)&lt;80,(100-E5-C5)*(VLOOKUP('Reduction Calculations'!F5,'BMP Reduction Factors'!$A$3:$B$46,2,FALSE)*0.75),(100-E5-C5)*(VLOOKUP('Reduction Calculations'!F5,'BMP Reduction Factors'!$A$3:$B$46,2,FALSE)*0.5))</f>
        <v>3.3599999999999977</v>
      </c>
      <c r="H5" s="13">
        <f>SUM('Reduction Calculations'!C5,E5,G5)/100</f>
        <v>0.9376000000000001</v>
      </c>
      <c r="M5" s="22"/>
      <c r="N5" s="22" t="str">
        <f t="array" ref="N5">IFERROR(INDEX(#REF!,SMALL(IF(#REF!=10,ROW(#REF!)-ROW(#REF!)+1),ROWS(#REF!))),"")</f>
        <v/>
      </c>
    </row>
    <row r="6" spans="1:14" ht="39" customHeight="1" thickBot="1" x14ac:dyDescent="0.3">
      <c r="A6" s="21" t="str">
        <f t="array" ref="A6">IFERROR(INDEX('ALCAD Input'!A$2:A$600,SMALL(IF('ALCAD Input'!$T$2:$T$600=10,ROW('ALCAD Input'!A$2:A$600)-ROW('ALCAD Input'!A$2)+1),ROWS('ALCAD Input'!A$2:A3))),"")</f>
        <v>1.A</v>
      </c>
      <c r="B6" s="12" t="s">
        <v>1</v>
      </c>
      <c r="C6" s="14">
        <f>(100*VLOOKUP('Reduction Calculations'!B6,'BMP Reduction Factors'!$A$3:$B$46,2,FALSE))</f>
        <v>0</v>
      </c>
      <c r="D6" s="12" t="s">
        <v>1</v>
      </c>
      <c r="E6" s="15">
        <f>IF(C6&lt;80,(100-C6)*(VLOOKUP('Reduction Calculations'!D6,'BMP Reduction Factors'!$A$3:$B$46,2,FALSE)*0.75),(100-C6)*(VLOOKUP('Reduction Calculations'!D6,'BMP Reduction Factors'!$A$3:$B$46,2,FALSE)*0.5))</f>
        <v>0</v>
      </c>
      <c r="F6" s="12" t="s">
        <v>1</v>
      </c>
      <c r="G6" s="15">
        <f>IF((E6+C6)&lt;80,(100-E6-C6)*(VLOOKUP('Reduction Calculations'!F6,'BMP Reduction Factors'!$A$3:$B$46,2,FALSE)*0.75),(100-E6-C6)*(VLOOKUP('Reduction Calculations'!F6,'BMP Reduction Factors'!$A$3:$B$46,2,FALSE)*0.5))</f>
        <v>0</v>
      </c>
      <c r="H6" s="13">
        <f>SUM('Reduction Calculations'!C6,E6,G6)/100</f>
        <v>0</v>
      </c>
      <c r="M6" s="22"/>
      <c r="N6" s="22" t="str">
        <f t="array" ref="N6">IFERROR(INDEX(#REF!,SMALL(IF(#REF!=10,ROW(#REF!)-ROW(#REF!)+1),ROWS(#REF!))),"")</f>
        <v/>
      </c>
    </row>
    <row r="7" spans="1:14" ht="39" customHeight="1" thickBot="1" x14ac:dyDescent="0.3">
      <c r="A7" s="21" t="str">
        <f t="array" ref="A7">IFERROR(INDEX('ALCAD Input'!A$2:A$600,SMALL(IF('ALCAD Input'!$T$2:$T$600=10,ROW('ALCAD Input'!A$2:A$600)-ROW('ALCAD Input'!A$2)+1),ROWS('ALCAD Input'!A$2:A4))),"")</f>
        <v>2.0</v>
      </c>
      <c r="B7" s="12" t="s">
        <v>1</v>
      </c>
      <c r="C7" s="14">
        <f>(100*VLOOKUP('Reduction Calculations'!B7,'BMP Reduction Factors'!$A$3:$B$46,2,FALSE))</f>
        <v>0</v>
      </c>
      <c r="D7" s="12" t="s">
        <v>1</v>
      </c>
      <c r="E7" s="15">
        <f>IF(C7&lt;80,(100-C7)*(VLOOKUP('Reduction Calculations'!D7,'BMP Reduction Factors'!$A$3:$B$46,2,FALSE)*0.75),(100-C7)*(VLOOKUP('Reduction Calculations'!D7,'BMP Reduction Factors'!$A$3:$B$46,2,FALSE)*0.5))</f>
        <v>0</v>
      </c>
      <c r="F7" s="12" t="s">
        <v>1</v>
      </c>
      <c r="G7" s="15">
        <f>IF((E7+C7)&lt;80,(100-E7-C7)*(VLOOKUP('Reduction Calculations'!F7,'BMP Reduction Factors'!$A$3:$B$46,2,FALSE)*0.75),(100-E7-C7)*(VLOOKUP('Reduction Calculations'!F7,'BMP Reduction Factors'!$A$3:$B$46,2,FALSE)*0.5))</f>
        <v>0</v>
      </c>
      <c r="H7" s="13">
        <f>SUM('Reduction Calculations'!C7,E7,G7)/100</f>
        <v>0</v>
      </c>
      <c r="M7" s="22"/>
      <c r="N7" s="22" t="str">
        <f t="array" ref="N7">IFERROR(INDEX(#REF!,SMALL(IF(#REF!=10,ROW(#REF!)-ROW(#REF!)+1),ROWS(#REF!))),"")</f>
        <v/>
      </c>
    </row>
    <row r="8" spans="1:14" ht="39" customHeight="1" thickBot="1" x14ac:dyDescent="0.3">
      <c r="A8" s="21" t="str">
        <f t="array" ref="A8">IFERROR(INDEX('ALCAD Input'!A$2:A$600,SMALL(IF('ALCAD Input'!$T$2:$T$600=10,ROW('ALCAD Input'!A$2:A$600)-ROW('ALCAD Input'!A$2)+1),ROWS('ALCAD Input'!A$2:A5))),"")</f>
        <v>2.A</v>
      </c>
      <c r="B8" s="12" t="s">
        <v>1</v>
      </c>
      <c r="C8" s="14">
        <f>(100*VLOOKUP('Reduction Calculations'!B8,'BMP Reduction Factors'!$A$3:$B$46,2,FALSE))</f>
        <v>0</v>
      </c>
      <c r="D8" s="12" t="s">
        <v>1</v>
      </c>
      <c r="E8" s="15">
        <f>IF(C8&lt;80,(100-C8)*(VLOOKUP('Reduction Calculations'!D8,'BMP Reduction Factors'!$A$3:$B$46,2,FALSE)*0.75),(100-C8)*(VLOOKUP('Reduction Calculations'!D8,'BMP Reduction Factors'!$A$3:$B$46,2,FALSE)*0.5))</f>
        <v>0</v>
      </c>
      <c r="F8" s="12" t="s">
        <v>1</v>
      </c>
      <c r="G8" s="15">
        <f>IF((E8+C8)&lt;80,(100-E8-C8)*(VLOOKUP('Reduction Calculations'!F8,'BMP Reduction Factors'!$A$3:$B$46,2,FALSE)*0.75),(100-E8-C8)*(VLOOKUP('Reduction Calculations'!F8,'BMP Reduction Factors'!$A$3:$B$46,2,FALSE)*0.5))</f>
        <v>0</v>
      </c>
      <c r="H8" s="13">
        <f>SUM('Reduction Calculations'!C8,E8,G8)/100</f>
        <v>0</v>
      </c>
      <c r="M8" s="22"/>
      <c r="N8" s="22" t="str">
        <f t="array" ref="N8">IFERROR(INDEX(#REF!,SMALL(IF(#REF!=10,ROW(#REF!)-ROW(#REF!)+1),ROWS(#REF!))),"")</f>
        <v/>
      </c>
    </row>
    <row r="9" spans="1:14" ht="39" customHeight="1" thickBot="1" x14ac:dyDescent="0.3">
      <c r="A9" s="21" t="str">
        <f t="array" ref="A9">IFERROR(INDEX('ALCAD Input'!A$2:A$600,SMALL(IF('ALCAD Input'!$T$2:$T$600=10,ROW('ALCAD Input'!A$2:A$600)-ROW('ALCAD Input'!A$2)+1),ROWS('ALCAD Input'!A$2:A6))),"")</f>
        <v>3.0</v>
      </c>
      <c r="B9" s="12" t="s">
        <v>1</v>
      </c>
      <c r="C9" s="14">
        <f>(100*VLOOKUP('Reduction Calculations'!B9,'BMP Reduction Factors'!$A$3:$B$46,2,FALSE))</f>
        <v>0</v>
      </c>
      <c r="D9" s="12" t="s">
        <v>1</v>
      </c>
      <c r="E9" s="15">
        <f>IF(C9&lt;80,(100-C9)*(VLOOKUP('Reduction Calculations'!D9,'BMP Reduction Factors'!$A$3:$B$46,2,FALSE)*0.75),(100-C9)*(VLOOKUP('Reduction Calculations'!D9,'BMP Reduction Factors'!$A$3:$B$46,2,FALSE)*0.5))</f>
        <v>0</v>
      </c>
      <c r="F9" s="12" t="s">
        <v>1</v>
      </c>
      <c r="G9" s="15">
        <f>IF((E9+C9)&lt;80,(100-E9-C9)*(VLOOKUP('Reduction Calculations'!F9,'BMP Reduction Factors'!$A$3:$B$46,2,FALSE)*0.75),(100-E9-C9)*(VLOOKUP('Reduction Calculations'!F9,'BMP Reduction Factors'!$A$3:$B$46,2,FALSE)*0.5))</f>
        <v>0</v>
      </c>
      <c r="H9" s="13">
        <f>SUM('Reduction Calculations'!C9,E9,G9)/100</f>
        <v>0</v>
      </c>
      <c r="M9" s="22"/>
      <c r="N9" s="22" t="str">
        <f t="array" ref="N9">IFERROR(INDEX(#REF!,SMALL(IF(#REF!=10,ROW(#REF!)-ROW(#REF!)+1),ROWS(#REF!))),"")</f>
        <v/>
      </c>
    </row>
    <row r="10" spans="1:14" ht="39" customHeight="1" thickBot="1" x14ac:dyDescent="0.3">
      <c r="A10" s="21" t="str">
        <f t="array" ref="A10">IFERROR(INDEX('ALCAD Input'!A$2:A$600,SMALL(IF('ALCAD Input'!$T$2:$T$600=10,ROW('ALCAD Input'!A$2:A$600)-ROW('ALCAD Input'!A$2)+1),ROWS('ALCAD Input'!A$2:A7))),"")</f>
        <v>3.A</v>
      </c>
      <c r="B10" s="12" t="s">
        <v>1</v>
      </c>
      <c r="C10" s="14">
        <f>(100*VLOOKUP('Reduction Calculations'!B10,'BMP Reduction Factors'!$A$3:$B$46,2,FALSE))</f>
        <v>0</v>
      </c>
      <c r="D10" s="12" t="s">
        <v>1</v>
      </c>
      <c r="E10" s="15">
        <f>IF(C10&lt;80,(100-C10)*(VLOOKUP('Reduction Calculations'!D10,'BMP Reduction Factors'!$A$3:$B$46,2,FALSE)*0.75),(100-C10)*(VLOOKUP('Reduction Calculations'!D10,'BMP Reduction Factors'!$A$3:$B$46,2,FALSE)*0.5))</f>
        <v>0</v>
      </c>
      <c r="F10" s="12" t="s">
        <v>1</v>
      </c>
      <c r="G10" s="15">
        <f>IF((E10+C10)&lt;80,(100-E10-C10)*(VLOOKUP('Reduction Calculations'!F10,'BMP Reduction Factors'!$A$3:$B$46,2,FALSE)*0.75),(100-E10-C10)*(VLOOKUP('Reduction Calculations'!F10,'BMP Reduction Factors'!$A$3:$B$46,2,FALSE)*0.5))</f>
        <v>0</v>
      </c>
      <c r="H10" s="13">
        <f>SUM('Reduction Calculations'!C10,E10,G10)/100</f>
        <v>0</v>
      </c>
      <c r="M10" s="22"/>
      <c r="N10" s="22" t="str">
        <f t="array" ref="N10">IFERROR(INDEX(#REF!,SMALL(IF(#REF!=10,ROW(#REF!)-ROW(#REF!)+1),ROWS(#REF!))),"")</f>
        <v/>
      </c>
    </row>
    <row r="11" spans="1:14" ht="39" customHeight="1" thickBot="1" x14ac:dyDescent="0.3">
      <c r="A11" s="21" t="str">
        <f t="array" ref="A11">IFERROR(INDEX('ALCAD Input'!A$2:A$600,SMALL(IF('ALCAD Input'!$T$2:$T$600=10,ROW('ALCAD Input'!A$2:A$600)-ROW('ALCAD Input'!A$2)+1),ROWS('ALCAD Input'!A$2:A8))),"")</f>
        <v>3.B</v>
      </c>
      <c r="B11" s="12" t="s">
        <v>1</v>
      </c>
      <c r="C11" s="14">
        <f>(100*VLOOKUP('Reduction Calculations'!B11,'BMP Reduction Factors'!$A$3:$B$46,2,FALSE))</f>
        <v>0</v>
      </c>
      <c r="D11" s="12" t="s">
        <v>1</v>
      </c>
      <c r="E11" s="15">
        <f>IF(C11&lt;80,(100-C11)*(VLOOKUP('Reduction Calculations'!D11,'BMP Reduction Factors'!$A$3:$B$46,2,FALSE)*0.75),(100-C11)*(VLOOKUP('Reduction Calculations'!D11,'BMP Reduction Factors'!$A$3:$B$46,2,FALSE)*0.5))</f>
        <v>0</v>
      </c>
      <c r="F11" s="12" t="s">
        <v>1</v>
      </c>
      <c r="G11" s="15">
        <f>IF((E11+C11)&lt;80,(100-E11-C11)*(VLOOKUP('Reduction Calculations'!F11,'BMP Reduction Factors'!$A$3:$B$46,2,FALSE)*0.75),(100-E11-C11)*(VLOOKUP('Reduction Calculations'!F11,'BMP Reduction Factors'!$A$3:$B$46,2,FALSE)*0.5))</f>
        <v>0</v>
      </c>
      <c r="H11" s="13">
        <f>SUM('Reduction Calculations'!C11,E11,G11)/100</f>
        <v>0</v>
      </c>
      <c r="M11" s="22"/>
      <c r="N11" s="22" t="str">
        <f t="array" ref="N11">IFERROR(INDEX(#REF!,SMALL(IF(#REF!=10,ROW(#REF!)-ROW(#REF!)+1),ROWS(#REF!))),"")</f>
        <v/>
      </c>
    </row>
    <row r="12" spans="1:14" ht="39" customHeight="1" thickBot="1" x14ac:dyDescent="0.3">
      <c r="A12" s="21" t="str">
        <f t="array" ref="A12">IFERROR(INDEX('ALCAD Input'!A$2:A$600,SMALL(IF('ALCAD Input'!$T$2:$T$600=10,ROW('ALCAD Input'!A$2:A$600)-ROW('ALCAD Input'!A$2)+1),ROWS('ALCAD Input'!A$2:A9))),"")</f>
        <v>3.C</v>
      </c>
      <c r="B12" s="12" t="s">
        <v>1</v>
      </c>
      <c r="C12" s="14">
        <f>(100*VLOOKUP('Reduction Calculations'!B12,'BMP Reduction Factors'!$A$3:$B$46,2,FALSE))</f>
        <v>0</v>
      </c>
      <c r="D12" s="12" t="s">
        <v>1</v>
      </c>
      <c r="E12" s="15">
        <f>IF(C12&lt;80,(100-C12)*(VLOOKUP('Reduction Calculations'!D12,'BMP Reduction Factors'!$A$3:$B$46,2,FALSE)*0.75),(100-C12)*(VLOOKUP('Reduction Calculations'!D12,'BMP Reduction Factors'!$A$3:$B$46,2,FALSE)*0.5))</f>
        <v>0</v>
      </c>
      <c r="F12" s="12" t="s">
        <v>1</v>
      </c>
      <c r="G12" s="15">
        <f>IF((E12+C12)&lt;80,(100-E12-C12)*(VLOOKUP('Reduction Calculations'!F12,'BMP Reduction Factors'!$A$3:$B$46,2,FALSE)*0.75),(100-E12-C12)*(VLOOKUP('Reduction Calculations'!F12,'BMP Reduction Factors'!$A$3:$B$46,2,FALSE)*0.5))</f>
        <v>0</v>
      </c>
      <c r="H12" s="13">
        <f>SUM('Reduction Calculations'!C12,E12,G12)/100</f>
        <v>0</v>
      </c>
      <c r="M12" s="22"/>
      <c r="N12" s="22" t="str">
        <f t="array" ref="N12">IFERROR(INDEX(#REF!,SMALL(IF(#REF!=10,ROW(#REF!)-ROW(#REF!)+1),ROWS(#REF!))),"")</f>
        <v/>
      </c>
    </row>
    <row r="13" spans="1:14" ht="39" customHeight="1" thickBot="1" x14ac:dyDescent="0.3">
      <c r="A13" s="21" t="str">
        <f t="array" ref="A13">IFERROR(INDEX('ALCAD Input'!A$2:A$600,SMALL(IF('ALCAD Input'!$T$2:$T$600=10,ROW('ALCAD Input'!A$2:A$600)-ROW('ALCAD Input'!A$2)+1),ROWS('ALCAD Input'!A$2:A10))),"")</f>
        <v>4.0</v>
      </c>
      <c r="B13" s="12" t="s">
        <v>1</v>
      </c>
      <c r="C13" s="14">
        <f>(100*VLOOKUP('Reduction Calculations'!B13,'BMP Reduction Factors'!$A$3:$B$46,2,FALSE))</f>
        <v>0</v>
      </c>
      <c r="D13" s="12" t="s">
        <v>1</v>
      </c>
      <c r="E13" s="15">
        <f>IF(C13&lt;80,(100-C13)*(VLOOKUP('Reduction Calculations'!D13,'BMP Reduction Factors'!$A$3:$B$46,2,FALSE)*0.75),(100-C13)*(VLOOKUP('Reduction Calculations'!D13,'BMP Reduction Factors'!$A$3:$B$46,2,FALSE)*0.5))</f>
        <v>0</v>
      </c>
      <c r="F13" s="12" t="s">
        <v>1</v>
      </c>
      <c r="G13" s="15">
        <f>IF((E13+C13)&lt;80,(100-E13-C13)*(VLOOKUP('Reduction Calculations'!F13,'BMP Reduction Factors'!$A$3:$B$46,2,FALSE)*0.75),(100-E13-C13)*(VLOOKUP('Reduction Calculations'!F13,'BMP Reduction Factors'!$A$3:$B$46,2,FALSE)*0.5))</f>
        <v>0</v>
      </c>
      <c r="H13" s="13">
        <f>SUM('Reduction Calculations'!C13,E13,G13)/100</f>
        <v>0</v>
      </c>
      <c r="M13" s="22"/>
      <c r="N13" s="22" t="str">
        <f t="array" ref="N13">IFERROR(INDEX(#REF!,SMALL(IF(#REF!=10,ROW(#REF!)-ROW(#REF!)+1),ROWS(#REF!))),"")</f>
        <v/>
      </c>
    </row>
    <row r="14" spans="1:14" ht="39" customHeight="1" thickBot="1" x14ac:dyDescent="0.3">
      <c r="A14" s="21" t="str">
        <f t="array" ref="A14">IFERROR(INDEX('ALCAD Input'!A$2:A$600,SMALL(IF('ALCAD Input'!$T$2:$T$600=10,ROW('ALCAD Input'!A$2:A$600)-ROW('ALCAD Input'!A$2)+1),ROWS('ALCAD Input'!A$2:A11))),"")</f>
        <v>5.0</v>
      </c>
      <c r="B14" s="12" t="s">
        <v>1</v>
      </c>
      <c r="C14" s="14">
        <f>(100*VLOOKUP('Reduction Calculations'!B14,'BMP Reduction Factors'!$A$3:$B$46,2,FALSE))</f>
        <v>0</v>
      </c>
      <c r="D14" s="12" t="s">
        <v>1</v>
      </c>
      <c r="E14" s="15">
        <f>IF(C14&lt;80,(100-C14)*(VLOOKUP('Reduction Calculations'!D14,'BMP Reduction Factors'!$A$3:$B$46,2,FALSE)*0.75),(100-C14)*(VLOOKUP('Reduction Calculations'!D14,'BMP Reduction Factors'!$A$3:$B$46,2,FALSE)*0.5))</f>
        <v>0</v>
      </c>
      <c r="F14" s="12" t="s">
        <v>1</v>
      </c>
      <c r="G14" s="15">
        <f>IF((E14+C14)&lt;80,(100-E14-C14)*(VLOOKUP('Reduction Calculations'!F14,'BMP Reduction Factors'!$A$3:$B$46,2,FALSE)*0.75),(100-E14-C14)*(VLOOKUP('Reduction Calculations'!F14,'BMP Reduction Factors'!$A$3:$B$46,2,FALSE)*0.5))</f>
        <v>0</v>
      </c>
      <c r="H14" s="13">
        <f>SUM('Reduction Calculations'!C14,E14,G14)/100</f>
        <v>0</v>
      </c>
      <c r="M14" s="22"/>
      <c r="N14" s="22" t="str">
        <f t="array" ref="N14">IFERROR(INDEX(#REF!,SMALL(IF(#REF!=10,ROW(#REF!)-ROW(#REF!)+1),ROWS(#REF!))),"")</f>
        <v/>
      </c>
    </row>
    <row r="15" spans="1:14" ht="39" customHeight="1" thickBot="1" x14ac:dyDescent="0.3">
      <c r="A15" s="21" t="str">
        <f t="array" ref="A15">IFERROR(INDEX('ALCAD Input'!A$2:A$600,SMALL(IF('ALCAD Input'!$T$2:$T$600=10,ROW('ALCAD Input'!A$2:A$600)-ROW('ALCAD Input'!A$2)+1),ROWS('ALCAD Input'!A$2:A12))),"")</f>
        <v>5.A</v>
      </c>
      <c r="B15" s="12" t="s">
        <v>1</v>
      </c>
      <c r="C15" s="14">
        <f>(100*VLOOKUP('Reduction Calculations'!B15,'BMP Reduction Factors'!$A$3:$B$46,2,FALSE))</f>
        <v>0</v>
      </c>
      <c r="D15" s="12" t="s">
        <v>1</v>
      </c>
      <c r="E15" s="15">
        <f>IF(C15&lt;80,(100-C15)*(VLOOKUP('Reduction Calculations'!D15,'BMP Reduction Factors'!$A$3:$B$46,2,FALSE)*0.75),(100-C15)*(VLOOKUP('Reduction Calculations'!D15,'BMP Reduction Factors'!$A$3:$B$46,2,FALSE)*0.5))</f>
        <v>0</v>
      </c>
      <c r="F15" s="12" t="s">
        <v>1</v>
      </c>
      <c r="G15" s="15">
        <f>IF((E15+C15)&lt;80,(100-E15-C15)*(VLOOKUP('Reduction Calculations'!F15,'BMP Reduction Factors'!$A$3:$B$46,2,FALSE)*0.75),(100-E15-C15)*(VLOOKUP('Reduction Calculations'!F15,'BMP Reduction Factors'!$A$3:$B$46,2,FALSE)*0.5))</f>
        <v>0</v>
      </c>
      <c r="H15" s="13">
        <f>SUM('Reduction Calculations'!C15,E15,G15)/100</f>
        <v>0</v>
      </c>
      <c r="M15" s="22"/>
      <c r="N15" s="22" t="str">
        <f t="array" ref="N15">IFERROR(INDEX(#REF!,SMALL(IF(#REF!=10,ROW(#REF!)-ROW(#REF!)+1),ROWS(#REF!))),"")</f>
        <v/>
      </c>
    </row>
    <row r="16" spans="1:14" ht="39" customHeight="1" thickBot="1" x14ac:dyDescent="0.3">
      <c r="A16" s="21" t="str">
        <f t="array" ref="A16">IFERROR(INDEX('ALCAD Input'!A$2:A$600,SMALL(IF('ALCAD Input'!$T$2:$T$600=10,ROW('ALCAD Input'!A$2:A$600)-ROW('ALCAD Input'!A$2)+1),ROWS('ALCAD Input'!A$2:A13))),"")</f>
        <v>5.B</v>
      </c>
      <c r="B16" s="12" t="s">
        <v>1</v>
      </c>
      <c r="C16" s="14">
        <f>(100*VLOOKUP('Reduction Calculations'!B16,'BMP Reduction Factors'!$A$3:$B$46,2,FALSE))</f>
        <v>0</v>
      </c>
      <c r="D16" s="12" t="s">
        <v>1</v>
      </c>
      <c r="E16" s="15">
        <f>IF(C16&lt;80,(100-C16)*(VLOOKUP('Reduction Calculations'!D16,'BMP Reduction Factors'!$A$3:$B$46,2,FALSE)*0.75),(100-C16)*(VLOOKUP('Reduction Calculations'!D16,'BMP Reduction Factors'!$A$3:$B$46,2,FALSE)*0.5))</f>
        <v>0</v>
      </c>
      <c r="F16" s="12" t="s">
        <v>1</v>
      </c>
      <c r="G16" s="15">
        <f>IF((E16+C16)&lt;80,(100-E16-C16)*(VLOOKUP('Reduction Calculations'!F16,'BMP Reduction Factors'!$A$3:$B$46,2,FALSE)*0.75),(100-E16-C16)*(VLOOKUP('Reduction Calculations'!F16,'BMP Reduction Factors'!$A$3:$B$46,2,FALSE)*0.5))</f>
        <v>0</v>
      </c>
      <c r="H16" s="13">
        <f>SUM('Reduction Calculations'!C16,E16,G16)/100</f>
        <v>0</v>
      </c>
      <c r="M16" s="22"/>
      <c r="N16" s="22" t="str">
        <f t="array" ref="N16">IFERROR(INDEX(#REF!,SMALL(IF(#REF!=10,ROW(#REF!)-ROW(#REF!)+1),ROWS(#REF!))),"")</f>
        <v/>
      </c>
    </row>
    <row r="17" spans="1:14" ht="39" customHeight="1" thickBot="1" x14ac:dyDescent="0.3">
      <c r="A17" s="21" t="str">
        <f t="array" ref="A17">IFERROR(INDEX('ALCAD Input'!A$2:A$600,SMALL(IF('ALCAD Input'!$T$2:$T$600=10,ROW('ALCAD Input'!A$2:A$600)-ROW('ALCAD Input'!A$2)+1),ROWS('ALCAD Input'!A$2:A14))),"")</f>
        <v>6.0</v>
      </c>
      <c r="B17" s="12" t="s">
        <v>1</v>
      </c>
      <c r="C17" s="14">
        <f>(100*VLOOKUP('Reduction Calculations'!B17,'BMP Reduction Factors'!$A$3:$B$46,2,FALSE))</f>
        <v>0</v>
      </c>
      <c r="D17" s="12" t="s">
        <v>1</v>
      </c>
      <c r="E17" s="15">
        <f>IF(C17&lt;80,(100-C17)*(VLOOKUP('Reduction Calculations'!D17,'BMP Reduction Factors'!$A$3:$B$46,2,FALSE)*0.75),(100-C17)*(VLOOKUP('Reduction Calculations'!D17,'BMP Reduction Factors'!$A$3:$B$46,2,FALSE)*0.5))</f>
        <v>0</v>
      </c>
      <c r="F17" s="12" t="s">
        <v>1</v>
      </c>
      <c r="G17" s="15">
        <f>IF((E17+C17)&lt;80,(100-E17-C17)*(VLOOKUP('Reduction Calculations'!F17,'BMP Reduction Factors'!$A$3:$B$46,2,FALSE)*0.75),(100-E17-C17)*(VLOOKUP('Reduction Calculations'!F17,'BMP Reduction Factors'!$A$3:$B$46,2,FALSE)*0.5))</f>
        <v>0</v>
      </c>
      <c r="H17" s="13">
        <f>SUM('Reduction Calculations'!C17,E17,G17)/100</f>
        <v>0</v>
      </c>
      <c r="M17" s="22"/>
      <c r="N17" s="22" t="str">
        <f t="array" ref="N17">IFERROR(INDEX(#REF!,SMALL(IF(#REF!=10,ROW(#REF!)-ROW(#REF!)+1),ROWS(#REF!))),"")</f>
        <v/>
      </c>
    </row>
    <row r="18" spans="1:14" ht="39" customHeight="1" thickBot="1" x14ac:dyDescent="0.3">
      <c r="A18" s="21" t="str">
        <f t="array" ref="A18">IFERROR(INDEX('ALCAD Input'!A$2:A$600,SMALL(IF('ALCAD Input'!$T$2:$T$600=10,ROW('ALCAD Input'!A$2:A$600)-ROW('ALCAD Input'!A$2)+1),ROWS('ALCAD Input'!A$2:A15))),"")</f>
        <v>6.A</v>
      </c>
      <c r="B18" s="12" t="s">
        <v>1</v>
      </c>
      <c r="C18" s="14">
        <f>(100*VLOOKUP('Reduction Calculations'!B18,'BMP Reduction Factors'!$A$3:$B$46,2,FALSE))</f>
        <v>0</v>
      </c>
      <c r="D18" s="12" t="s">
        <v>1</v>
      </c>
      <c r="E18" s="15">
        <f>IF(C18&lt;80,(100-C18)*(VLOOKUP('Reduction Calculations'!D18,'BMP Reduction Factors'!$A$3:$B$46,2,FALSE)*0.75),(100-C18)*(VLOOKUP('Reduction Calculations'!D18,'BMP Reduction Factors'!$A$3:$B$46,2,FALSE)*0.5))</f>
        <v>0</v>
      </c>
      <c r="F18" s="12" t="s">
        <v>1</v>
      </c>
      <c r="G18" s="15">
        <f>IF((E18+C18)&lt;80,(100-E18-C18)*(VLOOKUP('Reduction Calculations'!F18,'BMP Reduction Factors'!$A$3:$B$46,2,FALSE)*0.75),(100-E18-C18)*(VLOOKUP('Reduction Calculations'!F18,'BMP Reduction Factors'!$A$3:$B$46,2,FALSE)*0.5))</f>
        <v>0</v>
      </c>
      <c r="H18" s="13">
        <f>SUM('Reduction Calculations'!C18,E18,G18)/100</f>
        <v>0</v>
      </c>
      <c r="M18" s="22"/>
      <c r="N18" s="22" t="str">
        <f t="array" ref="N18">IFERROR(INDEX(#REF!,SMALL(IF(#REF!=10,ROW(#REF!)-ROW(#REF!)+1),ROWS(#REF!))),"")</f>
        <v/>
      </c>
    </row>
    <row r="19" spans="1:14" ht="39" customHeight="1" thickBot="1" x14ac:dyDescent="0.3">
      <c r="A19" s="21" t="str">
        <f t="array" ref="A19">IFERROR(INDEX('ALCAD Input'!A$2:A$600,SMALL(IF('ALCAD Input'!$T$2:$T$600=10,ROW('ALCAD Input'!A$2:A$600)-ROW('ALCAD Input'!A$2)+1),ROWS('ALCAD Input'!A$2:A16))),"")</f>
        <v>7.0</v>
      </c>
      <c r="B19" s="12" t="s">
        <v>1</v>
      </c>
      <c r="C19" s="14">
        <f>(100*VLOOKUP('Reduction Calculations'!B19,'BMP Reduction Factors'!$A$3:$B$46,2,FALSE))</f>
        <v>0</v>
      </c>
      <c r="D19" s="12" t="s">
        <v>1</v>
      </c>
      <c r="E19" s="15">
        <f>IF(C19&lt;80,(100-C19)*(VLOOKUP('Reduction Calculations'!D19,'BMP Reduction Factors'!$A$3:$B$46,2,FALSE)*0.75),(100-C19)*(VLOOKUP('Reduction Calculations'!D19,'BMP Reduction Factors'!$A$3:$B$46,2,FALSE)*0.5))</f>
        <v>0</v>
      </c>
      <c r="F19" s="12" t="s">
        <v>1</v>
      </c>
      <c r="G19" s="15">
        <f>IF((E19+C19)&lt;80,(100-E19-C19)*(VLOOKUP('Reduction Calculations'!F19,'BMP Reduction Factors'!$A$3:$B$46,2,FALSE)*0.75),(100-E19-C19)*(VLOOKUP('Reduction Calculations'!F19,'BMP Reduction Factors'!$A$3:$B$46,2,FALSE)*0.5))</f>
        <v>0</v>
      </c>
      <c r="H19" s="13">
        <f>SUM('Reduction Calculations'!C19,E19,G19)/100</f>
        <v>0</v>
      </c>
      <c r="M19" s="22"/>
      <c r="N19" s="22" t="str">
        <f t="array" ref="N19">IFERROR(INDEX(#REF!,SMALL(IF(#REF!=10,ROW(#REF!)-ROW(#REF!)+1),ROWS(#REF!))),"")</f>
        <v/>
      </c>
    </row>
    <row r="20" spans="1:14" ht="39" customHeight="1" thickBot="1" x14ac:dyDescent="0.3">
      <c r="A20" s="21" t="str">
        <f t="array" ref="A20">IFERROR(INDEX('ALCAD Input'!A$2:A$600,SMALL(IF('ALCAD Input'!$T$2:$T$600=10,ROW('ALCAD Input'!A$2:A$600)-ROW('ALCAD Input'!A$2)+1),ROWS('ALCAD Input'!A$2:A17))),"")</f>
        <v/>
      </c>
      <c r="B20" s="12" t="s">
        <v>1</v>
      </c>
      <c r="C20" s="14">
        <f>(100*VLOOKUP('Reduction Calculations'!B20,'BMP Reduction Factors'!$A$3:$B$46,2,FALSE))</f>
        <v>0</v>
      </c>
      <c r="D20" s="12" t="s">
        <v>1</v>
      </c>
      <c r="E20" s="15">
        <f>IF(C20&lt;80,(100-C20)*(VLOOKUP('Reduction Calculations'!D20,'BMP Reduction Factors'!$A$3:$B$46,2,FALSE)*0.75),(100-C20)*(VLOOKUP('Reduction Calculations'!D20,'BMP Reduction Factors'!$A$3:$B$46,2,FALSE)*0.5))</f>
        <v>0</v>
      </c>
      <c r="F20" s="12" t="s">
        <v>1</v>
      </c>
      <c r="G20" s="15">
        <f>IF((E20+C20)&lt;80,(100-E20-C20)*(VLOOKUP('Reduction Calculations'!F20,'BMP Reduction Factors'!$A$3:$B$46,2,FALSE)*0.75),(100-E20-C20)*(VLOOKUP('Reduction Calculations'!F20,'BMP Reduction Factors'!$A$3:$B$46,2,FALSE)*0.5))</f>
        <v>0</v>
      </c>
      <c r="H20" s="13">
        <f>SUM('Reduction Calculations'!C20,E20,G20)/100</f>
        <v>0</v>
      </c>
      <c r="M20" s="22"/>
      <c r="N20" s="22" t="str">
        <f t="array" ref="N20">IFERROR(INDEX(#REF!,SMALL(IF(#REF!=10,ROW(#REF!)-ROW(#REF!)+1),ROWS(#REF!))),"")</f>
        <v/>
      </c>
    </row>
    <row r="21" spans="1:14" ht="39" customHeight="1" thickBot="1" x14ac:dyDescent="0.3">
      <c r="A21" s="21" t="str">
        <f t="array" ref="A21">IFERROR(INDEX('ALCAD Input'!A$2:A$600,SMALL(IF('ALCAD Input'!$T$2:$T$600=10,ROW('ALCAD Input'!A$2:A$600)-ROW('ALCAD Input'!A$2)+1),ROWS('ALCAD Input'!A$2:A18))),"")</f>
        <v/>
      </c>
      <c r="B21" s="12" t="s">
        <v>1</v>
      </c>
      <c r="C21" s="14">
        <f>(100*VLOOKUP('Reduction Calculations'!B21,'BMP Reduction Factors'!$A$3:$B$46,2,FALSE))</f>
        <v>0</v>
      </c>
      <c r="D21" s="12" t="s">
        <v>1</v>
      </c>
      <c r="E21" s="15">
        <f>IF(C21&lt;80,(100-C21)*(VLOOKUP('Reduction Calculations'!D21,'BMP Reduction Factors'!$A$3:$B$46,2,FALSE)*0.75),(100-C21)*(VLOOKUP('Reduction Calculations'!D21,'BMP Reduction Factors'!$A$3:$B$46,2,FALSE)*0.5))</f>
        <v>0</v>
      </c>
      <c r="F21" s="12" t="s">
        <v>1</v>
      </c>
      <c r="G21" s="15">
        <f>IF((E21+C21)&lt;80,(100-E21-C21)*(VLOOKUP('Reduction Calculations'!F21,'BMP Reduction Factors'!$A$3:$B$46,2,FALSE)*0.75),(100-E21-C21)*(VLOOKUP('Reduction Calculations'!F21,'BMP Reduction Factors'!$A$3:$B$46,2,FALSE)*0.5))</f>
        <v>0</v>
      </c>
      <c r="H21" s="13">
        <f>SUM('Reduction Calculations'!C21,E21,G21)/100</f>
        <v>0</v>
      </c>
      <c r="M21" s="22"/>
      <c r="N21" s="22" t="str">
        <f t="array" ref="N21">IFERROR(INDEX(#REF!,SMALL(IF(#REF!=10,ROW(#REF!)-ROW(#REF!)+1),ROWS(#REF!))),"")</f>
        <v/>
      </c>
    </row>
    <row r="22" spans="1:14" ht="39" customHeight="1" thickBot="1" x14ac:dyDescent="0.3">
      <c r="A22" s="21" t="str">
        <f t="array" ref="A22">IFERROR(INDEX('ALCAD Input'!A$2:A$600,SMALL(IF('ALCAD Input'!$T$2:$T$600=10,ROW('ALCAD Input'!A$2:A$600)-ROW('ALCAD Input'!A$2)+1),ROWS('ALCAD Input'!A$2:A19))),"")</f>
        <v/>
      </c>
      <c r="B22" s="12" t="s">
        <v>1</v>
      </c>
      <c r="C22" s="14">
        <f>(100*VLOOKUP('Reduction Calculations'!B22,'BMP Reduction Factors'!$A$3:$B$46,2,FALSE))</f>
        <v>0</v>
      </c>
      <c r="D22" s="12" t="s">
        <v>1</v>
      </c>
      <c r="E22" s="15">
        <f>IF(C22&lt;80,(100-C22)*(VLOOKUP('Reduction Calculations'!D22,'BMP Reduction Factors'!$A$3:$B$46,2,FALSE)*0.75),(100-C22)*(VLOOKUP('Reduction Calculations'!D22,'BMP Reduction Factors'!$A$3:$B$46,2,FALSE)*0.5))</f>
        <v>0</v>
      </c>
      <c r="F22" s="12" t="s">
        <v>1</v>
      </c>
      <c r="G22" s="15">
        <f>IF((E22+C22)&lt;80,(100-E22-C22)*(VLOOKUP('Reduction Calculations'!F22,'BMP Reduction Factors'!$A$3:$B$46,2,FALSE)*0.75),(100-E22-C22)*(VLOOKUP('Reduction Calculations'!F22,'BMP Reduction Factors'!$A$3:$B$46,2,FALSE)*0.5))</f>
        <v>0</v>
      </c>
      <c r="H22" s="13">
        <f>SUM('Reduction Calculations'!C22,E22,G22)/100</f>
        <v>0</v>
      </c>
      <c r="M22" s="22"/>
      <c r="N22" s="22" t="str">
        <f t="array" ref="N22">IFERROR(INDEX(#REF!,SMALL(IF(#REF!=10,ROW(#REF!)-ROW(#REF!)+1),ROWS(#REF!))),"")</f>
        <v/>
      </c>
    </row>
    <row r="23" spans="1:14" ht="39" customHeight="1" thickBot="1" x14ac:dyDescent="0.3">
      <c r="A23" s="21" t="str">
        <f t="array" ref="A23">IFERROR(INDEX('ALCAD Input'!A$2:A$600,SMALL(IF('ALCAD Input'!$T$2:$T$600=10,ROW('ALCAD Input'!A$2:A$600)-ROW('ALCAD Input'!A$2)+1),ROWS('ALCAD Input'!A$2:A20))),"")</f>
        <v/>
      </c>
      <c r="B23" s="12" t="s">
        <v>1</v>
      </c>
      <c r="C23" s="14">
        <f>(100*VLOOKUP('Reduction Calculations'!B23,'BMP Reduction Factors'!$A$3:$B$46,2,FALSE))</f>
        <v>0</v>
      </c>
      <c r="D23" s="12" t="s">
        <v>1</v>
      </c>
      <c r="E23" s="15">
        <f>IF(C23&lt;80,(100-C23)*(VLOOKUP('Reduction Calculations'!D23,'BMP Reduction Factors'!$A$3:$B$46,2,FALSE)*0.75),(100-C23)*(VLOOKUP('Reduction Calculations'!D23,'BMP Reduction Factors'!$A$3:$B$46,2,FALSE)*0.5))</f>
        <v>0</v>
      </c>
      <c r="F23" s="12" t="s">
        <v>1</v>
      </c>
      <c r="G23" s="15">
        <f>IF((E23+C23)&lt;80,(100-E23-C23)*(VLOOKUP('Reduction Calculations'!F23,'BMP Reduction Factors'!$A$3:$B$46,2,FALSE)*0.75),(100-E23-C23)*(VLOOKUP('Reduction Calculations'!F23,'BMP Reduction Factors'!$A$3:$B$46,2,FALSE)*0.5))</f>
        <v>0</v>
      </c>
      <c r="H23" s="13">
        <f>SUM('Reduction Calculations'!C23,E23,G23)/100</f>
        <v>0</v>
      </c>
      <c r="M23" s="22"/>
      <c r="N23" s="22" t="str">
        <f t="array" ref="N23">IFERROR(INDEX(#REF!,SMALL(IF(#REF!=10,ROW(#REF!)-ROW(#REF!)+1),ROWS(#REF!))),"")</f>
        <v/>
      </c>
    </row>
    <row r="24" spans="1:14" ht="39" customHeight="1" thickBot="1" x14ac:dyDescent="0.3">
      <c r="A24" s="21" t="str">
        <f t="array" ref="A24">IFERROR(INDEX('ALCAD Input'!A$2:A$600,SMALL(IF('ALCAD Input'!$T$2:$T$600=10,ROW('ALCAD Input'!A$2:A$600)-ROW('ALCAD Input'!A$2)+1),ROWS('ALCAD Input'!A$2:A21))),"")</f>
        <v/>
      </c>
      <c r="B24" s="12" t="s">
        <v>1</v>
      </c>
      <c r="C24" s="14">
        <f>(100*VLOOKUP('Reduction Calculations'!B24,'BMP Reduction Factors'!$A$3:$B$46,2,FALSE))</f>
        <v>0</v>
      </c>
      <c r="D24" s="12" t="s">
        <v>1</v>
      </c>
      <c r="E24" s="15">
        <f>IF(C24&lt;80,(100-C24)*(VLOOKUP('Reduction Calculations'!D24,'BMP Reduction Factors'!$A$3:$B$46,2,FALSE)*0.75),(100-C24)*(VLOOKUP('Reduction Calculations'!D24,'BMP Reduction Factors'!$A$3:$B$46,2,FALSE)*0.5))</f>
        <v>0</v>
      </c>
      <c r="F24" s="12" t="s">
        <v>1</v>
      </c>
      <c r="G24" s="15">
        <f>IF((E24+C24)&lt;80,(100-E24-C24)*(VLOOKUP('Reduction Calculations'!F24,'BMP Reduction Factors'!$A$3:$B$46,2,FALSE)*0.75),(100-E24-C24)*(VLOOKUP('Reduction Calculations'!F24,'BMP Reduction Factors'!$A$3:$B$46,2,FALSE)*0.5))</f>
        <v>0</v>
      </c>
      <c r="H24" s="13">
        <f>SUM('Reduction Calculations'!C24,E24,G24)/100</f>
        <v>0</v>
      </c>
      <c r="M24" s="22"/>
      <c r="N24" s="22" t="str">
        <f t="array" ref="N24">IFERROR(INDEX(#REF!,SMALL(IF(#REF!=10,ROW(#REF!)-ROW(#REF!)+1),ROWS(#REF!))),"")</f>
        <v/>
      </c>
    </row>
    <row r="25" spans="1:14" ht="39" customHeight="1" thickBot="1" x14ac:dyDescent="0.3">
      <c r="A25" s="21" t="str">
        <f t="array" ref="A25">IFERROR(INDEX('ALCAD Input'!A$2:A$600,SMALL(IF('ALCAD Input'!$T$2:$T$600=10,ROW('ALCAD Input'!A$2:A$600)-ROW('ALCAD Input'!A$2)+1),ROWS('ALCAD Input'!A$2:A22))),"")</f>
        <v/>
      </c>
      <c r="B25" s="12" t="s">
        <v>1</v>
      </c>
      <c r="C25" s="14">
        <f>(100*VLOOKUP('Reduction Calculations'!B25,'BMP Reduction Factors'!$A$3:$B$46,2,FALSE))</f>
        <v>0</v>
      </c>
      <c r="D25" s="12" t="s">
        <v>1</v>
      </c>
      <c r="E25" s="15">
        <f>IF(C25&lt;80,(100-C25)*(VLOOKUP('Reduction Calculations'!D25,'BMP Reduction Factors'!$A$3:$B$46,2,FALSE)*0.75),(100-C25)*(VLOOKUP('Reduction Calculations'!D25,'BMP Reduction Factors'!$A$3:$B$46,2,FALSE)*0.5))</f>
        <v>0</v>
      </c>
      <c r="F25" s="12" t="s">
        <v>1</v>
      </c>
      <c r="G25" s="15">
        <f>IF((E25+C25)&lt;80,(100-E25-C25)*(VLOOKUP('Reduction Calculations'!F25,'BMP Reduction Factors'!$A$3:$B$46,2,FALSE)*0.75),(100-E25-C25)*(VLOOKUP('Reduction Calculations'!F25,'BMP Reduction Factors'!$A$3:$B$46,2,FALSE)*0.5))</f>
        <v>0</v>
      </c>
      <c r="H25" s="13">
        <f>SUM('Reduction Calculations'!C25,E25,G25)/100</f>
        <v>0</v>
      </c>
    </row>
    <row r="26" spans="1:14" ht="39" customHeight="1" thickBot="1" x14ac:dyDescent="0.3">
      <c r="A26" s="21" t="str">
        <f t="array" ref="A26">IFERROR(INDEX('ALCAD Input'!A$2:A$600,SMALL(IF('ALCAD Input'!$T$2:$T$600=10,ROW('ALCAD Input'!A$2:A$600)-ROW('ALCAD Input'!A$2)+1),ROWS('ALCAD Input'!A$2:A23))),"")</f>
        <v/>
      </c>
      <c r="B26" s="12" t="s">
        <v>1</v>
      </c>
      <c r="C26" s="14">
        <f>(100*VLOOKUP('Reduction Calculations'!B26,'BMP Reduction Factors'!$A$3:$B$46,2,FALSE))</f>
        <v>0</v>
      </c>
      <c r="D26" s="12" t="s">
        <v>1</v>
      </c>
      <c r="E26" s="15">
        <f>IF(C26&lt;80,(100-C26)*(VLOOKUP('Reduction Calculations'!D26,'BMP Reduction Factors'!$A$3:$B$46,2,FALSE)*0.75),(100-C26)*(VLOOKUP('Reduction Calculations'!D26,'BMP Reduction Factors'!$A$3:$B$46,2,FALSE)*0.5))</f>
        <v>0</v>
      </c>
      <c r="F26" s="12" t="s">
        <v>1</v>
      </c>
      <c r="G26" s="15">
        <f>IF((E26+C26)&lt;80,(100-E26-C26)*(VLOOKUP('Reduction Calculations'!F26,'BMP Reduction Factors'!$A$3:$B$46,2,FALSE)*0.75),(100-E26-C26)*(VLOOKUP('Reduction Calculations'!F26,'BMP Reduction Factors'!$A$3:$B$46,2,FALSE)*0.5))</f>
        <v>0</v>
      </c>
      <c r="H26" s="13">
        <f>SUM('Reduction Calculations'!C26,E26,G26)/100</f>
        <v>0</v>
      </c>
    </row>
    <row r="27" spans="1:14" ht="39" customHeight="1" thickBot="1" x14ac:dyDescent="0.3">
      <c r="A27" s="21" t="str">
        <f t="array" ref="A27">IFERROR(INDEX('ALCAD Input'!A$2:A$600,SMALL(IF('ALCAD Input'!$T$2:$T$600=10,ROW('ALCAD Input'!A$2:A$600)-ROW('ALCAD Input'!A$2)+1),ROWS('ALCAD Input'!A$2:A24))),"")</f>
        <v/>
      </c>
      <c r="B27" s="12" t="s">
        <v>1</v>
      </c>
      <c r="C27" s="14">
        <f>(100*VLOOKUP('Reduction Calculations'!B27,'BMP Reduction Factors'!$A$3:$B$46,2,FALSE))</f>
        <v>0</v>
      </c>
      <c r="D27" s="12" t="s">
        <v>1</v>
      </c>
      <c r="E27" s="15">
        <f>IF(C27&lt;80,(100-C27)*(VLOOKUP('Reduction Calculations'!D27,'BMP Reduction Factors'!$A$3:$B$46,2,FALSE)*0.75),(100-C27)*(VLOOKUP('Reduction Calculations'!D27,'BMP Reduction Factors'!$A$3:$B$46,2,FALSE)*0.5))</f>
        <v>0</v>
      </c>
      <c r="F27" s="12" t="s">
        <v>1</v>
      </c>
      <c r="G27" s="15">
        <f>IF((E27+C27)&lt;80,(100-E27-C27)*(VLOOKUP('Reduction Calculations'!F27,'BMP Reduction Factors'!$A$3:$B$46,2,FALSE)*0.75),(100-E27-C27)*(VLOOKUP('Reduction Calculations'!F27,'BMP Reduction Factors'!$A$3:$B$46,2,FALSE)*0.5))</f>
        <v>0</v>
      </c>
      <c r="H27" s="13">
        <f>SUM('Reduction Calculations'!C27,E27,G27)/100</f>
        <v>0</v>
      </c>
    </row>
    <row r="28" spans="1:14" ht="39" customHeight="1" thickBot="1" x14ac:dyDescent="0.3">
      <c r="A28" s="21" t="str">
        <f t="array" ref="A28">IFERROR(INDEX('ALCAD Input'!A$2:A$600,SMALL(IF('ALCAD Input'!$T$2:$T$600=10,ROW('ALCAD Input'!A$2:A$600)-ROW('ALCAD Input'!A$2)+1),ROWS('ALCAD Input'!A$2:A25))),"")</f>
        <v/>
      </c>
      <c r="B28" s="12" t="s">
        <v>1</v>
      </c>
      <c r="C28" s="14">
        <f>(100*VLOOKUP('Reduction Calculations'!B28,'BMP Reduction Factors'!$A$3:$B$46,2,FALSE))</f>
        <v>0</v>
      </c>
      <c r="D28" s="12" t="s">
        <v>1</v>
      </c>
      <c r="E28" s="15">
        <f>IF(C28&lt;80,(100-C28)*(VLOOKUP('Reduction Calculations'!D28,'BMP Reduction Factors'!$A$3:$B$46,2,FALSE)*0.75),(100-C28)*(VLOOKUP('Reduction Calculations'!D28,'BMP Reduction Factors'!$A$3:$B$46,2,FALSE)*0.5))</f>
        <v>0</v>
      </c>
      <c r="F28" s="12" t="s">
        <v>1</v>
      </c>
      <c r="G28" s="15">
        <f>IF((E28+C28)&lt;80,(100-E28-C28)*(VLOOKUP('Reduction Calculations'!F28,'BMP Reduction Factors'!$A$3:$B$46,2,FALSE)*0.75),(100-E28-C28)*(VLOOKUP('Reduction Calculations'!F28,'BMP Reduction Factors'!$A$3:$B$46,2,FALSE)*0.5))</f>
        <v>0</v>
      </c>
      <c r="H28" s="13">
        <f>SUM('Reduction Calculations'!C28,E28,G28)/100</f>
        <v>0</v>
      </c>
    </row>
    <row r="29" spans="1:14" ht="39" customHeight="1" thickBot="1" x14ac:dyDescent="0.3">
      <c r="A29" s="21" t="str">
        <f t="array" ref="A29">IFERROR(INDEX('ALCAD Input'!A$2:A$600,SMALL(IF('ALCAD Input'!$T$2:$T$600=10,ROW('ALCAD Input'!A$2:A$600)-ROW('ALCAD Input'!A$2)+1),ROWS('ALCAD Input'!A$2:A26))),"")</f>
        <v/>
      </c>
      <c r="B29" s="12" t="s">
        <v>1</v>
      </c>
      <c r="C29" s="14">
        <f>(100*VLOOKUP('Reduction Calculations'!B29,'BMP Reduction Factors'!$A$3:$B$46,2,FALSE))</f>
        <v>0</v>
      </c>
      <c r="D29" s="12" t="s">
        <v>1</v>
      </c>
      <c r="E29" s="15">
        <f>IF(C29&lt;80,(100-C29)*(VLOOKUP('Reduction Calculations'!D29,'BMP Reduction Factors'!$A$3:$B$46,2,FALSE)*0.75),(100-C29)*(VLOOKUP('Reduction Calculations'!D29,'BMP Reduction Factors'!$A$3:$B$46,2,FALSE)*0.5))</f>
        <v>0</v>
      </c>
      <c r="F29" s="12" t="s">
        <v>1</v>
      </c>
      <c r="G29" s="15">
        <f>IF((E29+C29)&lt;80,(100-E29-C29)*(VLOOKUP('Reduction Calculations'!F29,'BMP Reduction Factors'!$A$3:$B$46,2,FALSE)*0.75),(100-E29-C29)*(VLOOKUP('Reduction Calculations'!F29,'BMP Reduction Factors'!$A$3:$B$46,2,FALSE)*0.5))</f>
        <v>0</v>
      </c>
      <c r="H29" s="13">
        <f>SUM('Reduction Calculations'!C29,E29,G29)/100</f>
        <v>0</v>
      </c>
    </row>
    <row r="30" spans="1:14" ht="39" customHeight="1" thickBot="1" x14ac:dyDescent="0.3">
      <c r="A30" s="21" t="str">
        <f t="array" ref="A30">IFERROR(INDEX('ALCAD Input'!A$2:A$600,SMALL(IF('ALCAD Input'!$T$2:$T$600=10,ROW('ALCAD Input'!A$2:A$600)-ROW('ALCAD Input'!A$2)+1),ROWS('ALCAD Input'!A$2:A27))),"")</f>
        <v/>
      </c>
      <c r="B30" s="12" t="s">
        <v>1</v>
      </c>
      <c r="C30" s="14">
        <f>(100*VLOOKUP('Reduction Calculations'!B30,'BMP Reduction Factors'!$A$3:$B$46,2,FALSE))</f>
        <v>0</v>
      </c>
      <c r="D30" s="12" t="s">
        <v>1</v>
      </c>
      <c r="E30" s="15">
        <f>IF(C30&lt;80,(100-C30)*(VLOOKUP('Reduction Calculations'!D30,'BMP Reduction Factors'!$A$3:$B$46,2,FALSE)*0.75),(100-C30)*(VLOOKUP('Reduction Calculations'!D30,'BMP Reduction Factors'!$A$3:$B$46,2,FALSE)*0.5))</f>
        <v>0</v>
      </c>
      <c r="F30" s="12" t="s">
        <v>1</v>
      </c>
      <c r="G30" s="15">
        <f>IF((E30+C30)&lt;80,(100-E30-C30)*(VLOOKUP('Reduction Calculations'!F30,'BMP Reduction Factors'!$A$3:$B$46,2,FALSE)*0.75),(100-E30-C30)*(VLOOKUP('Reduction Calculations'!F30,'BMP Reduction Factors'!$A$3:$B$46,2,FALSE)*0.5))</f>
        <v>0</v>
      </c>
      <c r="H30" s="13">
        <f>SUM('Reduction Calculations'!C30,E30,G30)/100</f>
        <v>0</v>
      </c>
    </row>
    <row r="31" spans="1:14" ht="39" customHeight="1" thickBot="1" x14ac:dyDescent="0.3">
      <c r="A31" s="21" t="str">
        <f t="array" ref="A31">IFERROR(INDEX('ALCAD Input'!A$2:A$600,SMALL(IF('ALCAD Input'!$T$2:$T$600=10,ROW('ALCAD Input'!A$2:A$600)-ROW('ALCAD Input'!A$2)+1),ROWS('ALCAD Input'!A$2:A28))),"")</f>
        <v/>
      </c>
      <c r="B31" s="12" t="s">
        <v>1</v>
      </c>
      <c r="C31" s="14">
        <f>(100*VLOOKUP('Reduction Calculations'!B31,'BMP Reduction Factors'!$A$3:$B$46,2,FALSE))</f>
        <v>0</v>
      </c>
      <c r="D31" s="12" t="s">
        <v>1</v>
      </c>
      <c r="E31" s="15">
        <f>IF(C31&lt;80,(100-C31)*(VLOOKUP('Reduction Calculations'!D31,'BMP Reduction Factors'!$A$3:$B$46,2,FALSE)*0.75),(100-C31)*(VLOOKUP('Reduction Calculations'!D31,'BMP Reduction Factors'!$A$3:$B$46,2,FALSE)*0.5))</f>
        <v>0</v>
      </c>
      <c r="F31" s="12" t="s">
        <v>1</v>
      </c>
      <c r="G31" s="15">
        <f>IF((E31+C31)&lt;80,(100-E31-C31)*(VLOOKUP('Reduction Calculations'!F31,'BMP Reduction Factors'!$A$3:$B$46,2,FALSE)*0.75),(100-E31-C31)*(VLOOKUP('Reduction Calculations'!F31,'BMP Reduction Factors'!$A$3:$B$46,2,FALSE)*0.5))</f>
        <v>0</v>
      </c>
      <c r="H31" s="13">
        <f>SUM('Reduction Calculations'!C31,E31,G31)/100</f>
        <v>0</v>
      </c>
    </row>
    <row r="32" spans="1:14" ht="39" customHeight="1" thickBot="1" x14ac:dyDescent="0.3">
      <c r="A32" s="21" t="str">
        <f t="array" ref="A32">IFERROR(INDEX('ALCAD Input'!A$2:A$600,SMALL(IF('ALCAD Input'!$T$2:$T$600=10,ROW('ALCAD Input'!A$2:A$600)-ROW('ALCAD Input'!A$2)+1),ROWS('ALCAD Input'!A$2:A29))),"")</f>
        <v/>
      </c>
      <c r="B32" s="12" t="s">
        <v>1</v>
      </c>
      <c r="C32" s="14">
        <f>(100*VLOOKUP('Reduction Calculations'!B32,'BMP Reduction Factors'!$A$3:$B$46,2,FALSE))</f>
        <v>0</v>
      </c>
      <c r="D32" s="12" t="s">
        <v>1</v>
      </c>
      <c r="E32" s="15">
        <f>IF(C32&lt;80,(100-C32)*(VLOOKUP('Reduction Calculations'!D32,'BMP Reduction Factors'!$A$3:$B$46,2,FALSE)*0.75),(100-C32)*(VLOOKUP('Reduction Calculations'!D32,'BMP Reduction Factors'!$A$3:$B$46,2,FALSE)*0.5))</f>
        <v>0</v>
      </c>
      <c r="F32" s="12" t="s">
        <v>1</v>
      </c>
      <c r="G32" s="15">
        <f>IF((E32+C32)&lt;80,(100-E32-C32)*(VLOOKUP('Reduction Calculations'!F32,'BMP Reduction Factors'!$A$3:$B$46,2,FALSE)*0.75),(100-E32-C32)*(VLOOKUP('Reduction Calculations'!F32,'BMP Reduction Factors'!$A$3:$B$46,2,FALSE)*0.5))</f>
        <v>0</v>
      </c>
      <c r="H32" s="13">
        <f>SUM('Reduction Calculations'!C32,E32,G32)/100</f>
        <v>0</v>
      </c>
    </row>
    <row r="33" spans="1:8" ht="39" customHeight="1" thickBot="1" x14ac:dyDescent="0.3">
      <c r="A33" s="21" t="str">
        <f t="array" ref="A33">IFERROR(INDEX('ALCAD Input'!A$2:A$600,SMALL(IF('ALCAD Input'!$T$2:$T$600=10,ROW('ALCAD Input'!A$2:A$600)-ROW('ALCAD Input'!A$2)+1),ROWS('ALCAD Input'!A$2:A30))),"")</f>
        <v/>
      </c>
      <c r="B33" s="12" t="s">
        <v>1</v>
      </c>
      <c r="C33" s="14">
        <f>(100*VLOOKUP('Reduction Calculations'!B33,'BMP Reduction Factors'!$A$3:$B$46,2,FALSE))</f>
        <v>0</v>
      </c>
      <c r="D33" s="12" t="s">
        <v>1</v>
      </c>
      <c r="E33" s="15">
        <f>IF(C33&lt;80,(100-C33)*(VLOOKUP('Reduction Calculations'!D33,'BMP Reduction Factors'!$A$3:$B$46,2,FALSE)*0.75),(100-C33)*(VLOOKUP('Reduction Calculations'!D33,'BMP Reduction Factors'!$A$3:$B$46,2,FALSE)*0.5))</f>
        <v>0</v>
      </c>
      <c r="F33" s="12" t="s">
        <v>1</v>
      </c>
      <c r="G33" s="15">
        <f>IF((E33+C33)&lt;80,(100-E33-C33)*(VLOOKUP('Reduction Calculations'!F33,'BMP Reduction Factors'!$A$3:$B$46,2,FALSE)*0.75),(100-E33-C33)*(VLOOKUP('Reduction Calculations'!F33,'BMP Reduction Factors'!$A$3:$B$46,2,FALSE)*0.5))</f>
        <v>0</v>
      </c>
      <c r="H33" s="13">
        <f>SUM('Reduction Calculations'!C33,E33,G33)/100</f>
        <v>0</v>
      </c>
    </row>
    <row r="34" spans="1:8" ht="39" customHeight="1" thickBot="1" x14ac:dyDescent="0.3">
      <c r="A34" s="21" t="str">
        <f t="array" ref="A34">IFERROR(INDEX('ALCAD Input'!A$2:A$600,SMALL(IF('ALCAD Input'!$T$2:$T$600=10,ROW('ALCAD Input'!A$2:A$600)-ROW('ALCAD Input'!A$2)+1),ROWS('ALCAD Input'!A$2:A31))),"")</f>
        <v/>
      </c>
      <c r="B34" s="12" t="s">
        <v>1</v>
      </c>
      <c r="C34" s="14">
        <f>(100*VLOOKUP('Reduction Calculations'!B34,'BMP Reduction Factors'!$A$3:$B$46,2,FALSE))</f>
        <v>0</v>
      </c>
      <c r="D34" s="12" t="s">
        <v>1</v>
      </c>
      <c r="E34" s="15">
        <f>IF(C34&lt;80,(100-C34)*(VLOOKUP('Reduction Calculations'!D34,'BMP Reduction Factors'!$A$3:$B$46,2,FALSE)*0.75),(100-C34)*(VLOOKUP('Reduction Calculations'!D34,'BMP Reduction Factors'!$A$3:$B$46,2,FALSE)*0.5))</f>
        <v>0</v>
      </c>
      <c r="F34" s="12" t="s">
        <v>1</v>
      </c>
      <c r="G34" s="15">
        <f>IF((E34+C34)&lt;80,(100-E34-C34)*(VLOOKUP('Reduction Calculations'!F34,'BMP Reduction Factors'!$A$3:$B$46,2,FALSE)*0.75),(100-E34-C34)*(VLOOKUP('Reduction Calculations'!F34,'BMP Reduction Factors'!$A$3:$B$46,2,FALSE)*0.5))</f>
        <v>0</v>
      </c>
      <c r="H34" s="13">
        <f>SUM('Reduction Calculations'!C34,E34,G34)/100</f>
        <v>0</v>
      </c>
    </row>
    <row r="35" spans="1:8" ht="39" customHeight="1" thickBot="1" x14ac:dyDescent="0.3">
      <c r="A35" s="21" t="str">
        <f t="array" ref="A35">IFERROR(INDEX('ALCAD Input'!A$2:A$600,SMALL(IF('ALCAD Input'!$T$2:$T$600=10,ROW('ALCAD Input'!A$2:A$600)-ROW('ALCAD Input'!A$2)+1),ROWS('ALCAD Input'!A$2:A32))),"")</f>
        <v/>
      </c>
      <c r="B35" s="12" t="s">
        <v>1</v>
      </c>
      <c r="C35" s="14">
        <f>(100*VLOOKUP('Reduction Calculations'!B35,'BMP Reduction Factors'!$A$3:$B$46,2,FALSE))</f>
        <v>0</v>
      </c>
      <c r="D35" s="12" t="s">
        <v>1</v>
      </c>
      <c r="E35" s="15">
        <f>IF(C35&lt;80,(100-C35)*(VLOOKUP('Reduction Calculations'!D35,'BMP Reduction Factors'!$A$3:$B$46,2,FALSE)*0.75),(100-C35)*(VLOOKUP('Reduction Calculations'!D35,'BMP Reduction Factors'!$A$3:$B$46,2,FALSE)*0.5))</f>
        <v>0</v>
      </c>
      <c r="F35" s="12" t="s">
        <v>1</v>
      </c>
      <c r="G35" s="15">
        <f>IF((E35+C35)&lt;80,(100-E35-C35)*(VLOOKUP('Reduction Calculations'!F35,'BMP Reduction Factors'!$A$3:$B$46,2,FALSE)*0.75),(100-E35-C35)*(VLOOKUP('Reduction Calculations'!F35,'BMP Reduction Factors'!$A$3:$B$46,2,FALSE)*0.5))</f>
        <v>0</v>
      </c>
      <c r="H35" s="13">
        <f>SUM('Reduction Calculations'!C35,E35,G35)/100</f>
        <v>0</v>
      </c>
    </row>
    <row r="36" spans="1:8" ht="39" customHeight="1" thickBot="1" x14ac:dyDescent="0.3">
      <c r="A36" s="21" t="str">
        <f t="array" ref="A36">IFERROR(INDEX('ALCAD Input'!A$2:A$600,SMALL(IF('ALCAD Input'!$T$2:$T$600=10,ROW('ALCAD Input'!A$2:A$600)-ROW('ALCAD Input'!A$2)+1),ROWS('ALCAD Input'!A$2:A33))),"")</f>
        <v/>
      </c>
      <c r="B36" s="12" t="s">
        <v>1</v>
      </c>
      <c r="C36" s="14">
        <f>(100*VLOOKUP('Reduction Calculations'!B36,'BMP Reduction Factors'!$A$3:$B$46,2,FALSE))</f>
        <v>0</v>
      </c>
      <c r="D36" s="12" t="s">
        <v>1</v>
      </c>
      <c r="E36" s="15">
        <f>IF(C36&lt;80,(100-C36)*(VLOOKUP('Reduction Calculations'!D36,'BMP Reduction Factors'!$A$3:$B$46,2,FALSE)*0.75),(100-C36)*(VLOOKUP('Reduction Calculations'!D36,'BMP Reduction Factors'!$A$3:$B$46,2,FALSE)*0.5))</f>
        <v>0</v>
      </c>
      <c r="F36" s="12" t="s">
        <v>1</v>
      </c>
      <c r="G36" s="15">
        <f>IF((E36+C36)&lt;80,(100-E36-C36)*(VLOOKUP('Reduction Calculations'!F36,'BMP Reduction Factors'!$A$3:$B$46,2,FALSE)*0.75),(100-E36-C36)*(VLOOKUP('Reduction Calculations'!F36,'BMP Reduction Factors'!$A$3:$B$46,2,FALSE)*0.5))</f>
        <v>0</v>
      </c>
      <c r="H36" s="13">
        <f>SUM('Reduction Calculations'!C36,E36,G36)/100</f>
        <v>0</v>
      </c>
    </row>
    <row r="37" spans="1:8" ht="39" customHeight="1" thickBot="1" x14ac:dyDescent="0.3">
      <c r="A37" s="21" t="str">
        <f t="array" ref="A37">IFERROR(INDEX('ALCAD Input'!A$2:A$600,SMALL(IF('ALCAD Input'!$T$2:$T$600=10,ROW('ALCAD Input'!A$2:A$600)-ROW('ALCAD Input'!A$2)+1),ROWS('ALCAD Input'!A$2:A34))),"")</f>
        <v/>
      </c>
      <c r="B37" s="12" t="s">
        <v>1</v>
      </c>
      <c r="C37" s="14">
        <f>(100*VLOOKUP('Reduction Calculations'!B37,'BMP Reduction Factors'!$A$3:$B$46,2,FALSE))</f>
        <v>0</v>
      </c>
      <c r="D37" s="12" t="s">
        <v>1</v>
      </c>
      <c r="E37" s="15">
        <f>IF(C37&lt;80,(100-C37)*(VLOOKUP('Reduction Calculations'!D37,'BMP Reduction Factors'!$A$3:$B$46,2,FALSE)*0.75),(100-C37)*(VLOOKUP('Reduction Calculations'!D37,'BMP Reduction Factors'!$A$3:$B$46,2,FALSE)*0.5))</f>
        <v>0</v>
      </c>
      <c r="F37" s="12" t="s">
        <v>1</v>
      </c>
      <c r="G37" s="15">
        <f>IF((E37+C37)&lt;80,(100-E37-C37)*(VLOOKUP('Reduction Calculations'!F37,'BMP Reduction Factors'!$A$3:$B$46,2,FALSE)*0.75),(100-E37-C37)*(VLOOKUP('Reduction Calculations'!F37,'BMP Reduction Factors'!$A$3:$B$46,2,FALSE)*0.5))</f>
        <v>0</v>
      </c>
      <c r="H37" s="13">
        <f>SUM('Reduction Calculations'!C37,E37,G37)/100</f>
        <v>0</v>
      </c>
    </row>
    <row r="38" spans="1:8" ht="39" customHeight="1" thickBot="1" x14ac:dyDescent="0.3">
      <c r="A38" s="21" t="str">
        <f t="array" ref="A38">IFERROR(INDEX('ALCAD Input'!A$2:A$600,SMALL(IF('ALCAD Input'!$T$2:$T$600=10,ROW('ALCAD Input'!A$2:A$600)-ROW('ALCAD Input'!A$2)+1),ROWS('ALCAD Input'!A$2:A35))),"")</f>
        <v/>
      </c>
      <c r="B38" s="12" t="s">
        <v>1</v>
      </c>
      <c r="C38" s="14">
        <f>(100*VLOOKUP('Reduction Calculations'!B38,'BMP Reduction Factors'!$A$3:$B$46,2,FALSE))</f>
        <v>0</v>
      </c>
      <c r="D38" s="12" t="s">
        <v>1</v>
      </c>
      <c r="E38" s="15">
        <f>IF(C38&lt;80,(100-C38)*(VLOOKUP('Reduction Calculations'!D38,'BMP Reduction Factors'!$A$3:$B$46,2,FALSE)*0.75),(100-C38)*(VLOOKUP('Reduction Calculations'!D38,'BMP Reduction Factors'!$A$3:$B$46,2,FALSE)*0.5))</f>
        <v>0</v>
      </c>
      <c r="F38" s="12" t="s">
        <v>1</v>
      </c>
      <c r="G38" s="15">
        <f>IF((E38+C38)&lt;80,(100-E38-C38)*(VLOOKUP('Reduction Calculations'!F38,'BMP Reduction Factors'!$A$3:$B$46,2,FALSE)*0.75),(100-E38-C38)*(VLOOKUP('Reduction Calculations'!F38,'BMP Reduction Factors'!$A$3:$B$46,2,FALSE)*0.5))</f>
        <v>0</v>
      </c>
      <c r="H38" s="13">
        <f>SUM('Reduction Calculations'!C38,E38,G38)/100</f>
        <v>0</v>
      </c>
    </row>
    <row r="39" spans="1:8" ht="39" customHeight="1" thickBot="1" x14ac:dyDescent="0.3">
      <c r="A39" s="21" t="str">
        <f t="array" ref="A39">IFERROR(INDEX('ALCAD Input'!A$2:A$600,SMALL(IF('ALCAD Input'!$T$2:$T$600=10,ROW('ALCAD Input'!A$2:A$600)-ROW('ALCAD Input'!A$2)+1),ROWS('ALCAD Input'!A$2:A36))),"")</f>
        <v/>
      </c>
      <c r="B39" s="12" t="s">
        <v>1</v>
      </c>
      <c r="C39" s="14">
        <f>(100*VLOOKUP('Reduction Calculations'!B39,'BMP Reduction Factors'!$A$3:$B$46,2,FALSE))</f>
        <v>0</v>
      </c>
      <c r="D39" s="12" t="s">
        <v>1</v>
      </c>
      <c r="E39" s="15">
        <f>IF(C39&lt;80,(100-C39)*(VLOOKUP('Reduction Calculations'!D39,'BMP Reduction Factors'!$A$3:$B$46,2,FALSE)*0.75),(100-C39)*(VLOOKUP('Reduction Calculations'!D39,'BMP Reduction Factors'!$A$3:$B$46,2,FALSE)*0.5))</f>
        <v>0</v>
      </c>
      <c r="F39" s="12" t="s">
        <v>1</v>
      </c>
      <c r="G39" s="15">
        <f>IF((E39+C39)&lt;80,(100-E39-C39)*(VLOOKUP('Reduction Calculations'!F39,'BMP Reduction Factors'!$A$3:$B$46,2,FALSE)*0.75),(100-E39-C39)*(VLOOKUP('Reduction Calculations'!F39,'BMP Reduction Factors'!$A$3:$B$46,2,FALSE)*0.5))</f>
        <v>0</v>
      </c>
      <c r="H39" s="13">
        <f>SUM('Reduction Calculations'!C39,E39,G39)/100</f>
        <v>0</v>
      </c>
    </row>
    <row r="40" spans="1:8" ht="39" customHeight="1" thickBot="1" x14ac:dyDescent="0.3">
      <c r="A40" s="21" t="str">
        <f t="array" ref="A40">IFERROR(INDEX('ALCAD Input'!A$2:A$600,SMALL(IF('ALCAD Input'!$T$2:$T$600=10,ROW('ALCAD Input'!A$2:A$600)-ROW('ALCAD Input'!A$2)+1),ROWS('ALCAD Input'!A$2:A37))),"")</f>
        <v/>
      </c>
      <c r="B40" s="12" t="s">
        <v>1</v>
      </c>
      <c r="C40" s="14">
        <f>(100*VLOOKUP('Reduction Calculations'!B40,'BMP Reduction Factors'!$A$3:$B$46,2,FALSE))</f>
        <v>0</v>
      </c>
      <c r="D40" s="12" t="s">
        <v>1</v>
      </c>
      <c r="E40" s="15">
        <f>IF(C40&lt;80,(100-C40)*(VLOOKUP('Reduction Calculations'!D40,'BMP Reduction Factors'!$A$3:$B$46,2,FALSE)*0.75),(100-C40)*(VLOOKUP('Reduction Calculations'!D40,'BMP Reduction Factors'!$A$3:$B$46,2,FALSE)*0.5))</f>
        <v>0</v>
      </c>
      <c r="F40" s="12" t="s">
        <v>1</v>
      </c>
      <c r="G40" s="15">
        <f>IF((E40+C40)&lt;80,(100-E40-C40)*(VLOOKUP('Reduction Calculations'!F40,'BMP Reduction Factors'!$A$3:$B$46,2,FALSE)*0.75),(100-E40-C40)*(VLOOKUP('Reduction Calculations'!F40,'BMP Reduction Factors'!$A$3:$B$46,2,FALSE)*0.5))</f>
        <v>0</v>
      </c>
      <c r="H40" s="13">
        <f>SUM('Reduction Calculations'!C40,E40,G40)/100</f>
        <v>0</v>
      </c>
    </row>
    <row r="41" spans="1:8" ht="39" customHeight="1" thickBot="1" x14ac:dyDescent="0.3">
      <c r="A41" s="21" t="str">
        <f t="array" ref="A41">IFERROR(INDEX('ALCAD Input'!A$2:A$600,SMALL(IF('ALCAD Input'!$T$2:$T$600=10,ROW('ALCAD Input'!A$2:A$600)-ROW('ALCAD Input'!A$2)+1),ROWS('ALCAD Input'!A$2:A38))),"")</f>
        <v/>
      </c>
      <c r="B41" s="12" t="s">
        <v>1</v>
      </c>
      <c r="C41" s="14">
        <f>(100*VLOOKUP('Reduction Calculations'!B41,'BMP Reduction Factors'!$A$3:$B$46,2,FALSE))</f>
        <v>0</v>
      </c>
      <c r="D41" s="12" t="s">
        <v>1</v>
      </c>
      <c r="E41" s="15">
        <f>IF(C41&lt;80,(100-C41)*(VLOOKUP('Reduction Calculations'!D41,'BMP Reduction Factors'!$A$3:$B$46,2,FALSE)*0.75),(100-C41)*(VLOOKUP('Reduction Calculations'!D41,'BMP Reduction Factors'!$A$3:$B$46,2,FALSE)*0.5))</f>
        <v>0</v>
      </c>
      <c r="F41" s="12" t="s">
        <v>1</v>
      </c>
      <c r="G41" s="15">
        <f>IF((E41+C41)&lt;80,(100-E41-C41)*(VLOOKUP('Reduction Calculations'!F41,'BMP Reduction Factors'!$A$3:$B$46,2,FALSE)*0.75),(100-E41-C41)*(VLOOKUP('Reduction Calculations'!F41,'BMP Reduction Factors'!$A$3:$B$46,2,FALSE)*0.5))</f>
        <v>0</v>
      </c>
      <c r="H41" s="13">
        <f>SUM('Reduction Calculations'!C41,E41,G41)/100</f>
        <v>0</v>
      </c>
    </row>
    <row r="42" spans="1:8" ht="39" customHeight="1" thickBot="1" x14ac:dyDescent="0.3">
      <c r="A42" s="21" t="str">
        <f t="array" ref="A42">IFERROR(INDEX('ALCAD Input'!A$2:A$600,SMALL(IF('ALCAD Input'!$T$2:$T$600=10,ROW('ALCAD Input'!A$2:A$600)-ROW('ALCAD Input'!A$2)+1),ROWS('ALCAD Input'!A$2:A39))),"")</f>
        <v/>
      </c>
      <c r="B42" s="12" t="s">
        <v>1</v>
      </c>
      <c r="C42" s="14">
        <f>(100*VLOOKUP('Reduction Calculations'!B42,'BMP Reduction Factors'!$A$3:$B$46,2,FALSE))</f>
        <v>0</v>
      </c>
      <c r="D42" s="12" t="s">
        <v>1</v>
      </c>
      <c r="E42" s="15">
        <f>IF(C42&lt;80,(100-C42)*(VLOOKUP('Reduction Calculations'!D42,'BMP Reduction Factors'!$A$3:$B$46,2,FALSE)*0.75),(100-C42)*(VLOOKUP('Reduction Calculations'!D42,'BMP Reduction Factors'!$A$3:$B$46,2,FALSE)*0.5))</f>
        <v>0</v>
      </c>
      <c r="F42" s="12" t="s">
        <v>1</v>
      </c>
      <c r="G42" s="15">
        <f>IF((E42+C42)&lt;80,(100-E42-C42)*(VLOOKUP('Reduction Calculations'!F42,'BMP Reduction Factors'!$A$3:$B$46,2,FALSE)*0.75),(100-E42-C42)*(VLOOKUP('Reduction Calculations'!F42,'BMP Reduction Factors'!$A$3:$B$46,2,FALSE)*0.5))</f>
        <v>0</v>
      </c>
      <c r="H42" s="13">
        <f>SUM('Reduction Calculations'!C42,E42,G42)/100</f>
        <v>0</v>
      </c>
    </row>
    <row r="43" spans="1:8" ht="39" customHeight="1" thickBot="1" x14ac:dyDescent="0.3">
      <c r="A43" s="21" t="str">
        <f t="array" ref="A43">IFERROR(INDEX('ALCAD Input'!A$2:A$600,SMALL(IF('ALCAD Input'!$T$2:$T$600=10,ROW('ALCAD Input'!A$2:A$600)-ROW('ALCAD Input'!A$2)+1),ROWS('ALCAD Input'!A$2:A40))),"")</f>
        <v/>
      </c>
      <c r="B43" s="12" t="s">
        <v>1</v>
      </c>
      <c r="C43" s="14">
        <f>(100*VLOOKUP('Reduction Calculations'!B43,'BMP Reduction Factors'!$A$3:$B$46,2,FALSE))</f>
        <v>0</v>
      </c>
      <c r="D43" s="12" t="s">
        <v>1</v>
      </c>
      <c r="E43" s="15">
        <f>IF(C43&lt;80,(100-C43)*(VLOOKUP('Reduction Calculations'!D43,'BMP Reduction Factors'!$A$3:$B$46,2,FALSE)*0.75),(100-C43)*(VLOOKUP('Reduction Calculations'!D43,'BMP Reduction Factors'!$A$3:$B$46,2,FALSE)*0.5))</f>
        <v>0</v>
      </c>
      <c r="F43" s="12" t="s">
        <v>1</v>
      </c>
      <c r="G43" s="15">
        <f>IF((E43+C43)&lt;80,(100-E43-C43)*(VLOOKUP('Reduction Calculations'!F43,'BMP Reduction Factors'!$A$3:$B$46,2,FALSE)*0.75),(100-E43-C43)*(VLOOKUP('Reduction Calculations'!F43,'BMP Reduction Factors'!$A$3:$B$46,2,FALSE)*0.5))</f>
        <v>0</v>
      </c>
      <c r="H43" s="13">
        <f>SUM('Reduction Calculations'!C43,E43,G43)/100</f>
        <v>0</v>
      </c>
    </row>
    <row r="44" spans="1:8" ht="39" customHeight="1" thickBot="1" x14ac:dyDescent="0.3">
      <c r="A44" s="21" t="str">
        <f t="array" ref="A44">IFERROR(INDEX('ALCAD Input'!A$2:A$600,SMALL(IF('ALCAD Input'!$T$2:$T$600=10,ROW('ALCAD Input'!A$2:A$600)-ROW('ALCAD Input'!A$2)+1),ROWS('ALCAD Input'!A$2:A41))),"")</f>
        <v/>
      </c>
      <c r="B44" s="12" t="s">
        <v>1</v>
      </c>
      <c r="C44" s="14">
        <f>(100*VLOOKUP('Reduction Calculations'!B44,'BMP Reduction Factors'!$A$3:$B$46,2,FALSE))</f>
        <v>0</v>
      </c>
      <c r="D44" s="12" t="s">
        <v>1</v>
      </c>
      <c r="E44" s="15">
        <f>IF(C44&lt;80,(100-C44)*(VLOOKUP('Reduction Calculations'!D44,'BMP Reduction Factors'!$A$3:$B$46,2,FALSE)*0.75),(100-C44)*(VLOOKUP('Reduction Calculations'!D44,'BMP Reduction Factors'!$A$3:$B$46,2,FALSE)*0.5))</f>
        <v>0</v>
      </c>
      <c r="F44" s="12" t="s">
        <v>1</v>
      </c>
      <c r="G44" s="15">
        <f>IF((E44+C44)&lt;80,(100-E44-C44)*(VLOOKUP('Reduction Calculations'!F44,'BMP Reduction Factors'!$A$3:$B$46,2,FALSE)*0.75),(100-E44-C44)*(VLOOKUP('Reduction Calculations'!F44,'BMP Reduction Factors'!$A$3:$B$46,2,FALSE)*0.5))</f>
        <v>0</v>
      </c>
      <c r="H44" s="13">
        <f>SUM('Reduction Calculations'!C44,E44,G44)/100</f>
        <v>0</v>
      </c>
    </row>
    <row r="45" spans="1:8" ht="39" customHeight="1" thickBot="1" x14ac:dyDescent="0.3">
      <c r="A45" s="21" t="str">
        <f t="array" ref="A45">IFERROR(INDEX('ALCAD Input'!A$2:A$600,SMALL(IF('ALCAD Input'!$T$2:$T$600=10,ROW('ALCAD Input'!A$2:A$600)-ROW('ALCAD Input'!A$2)+1),ROWS('ALCAD Input'!A$2:A42))),"")</f>
        <v/>
      </c>
      <c r="B45" s="12" t="s">
        <v>1</v>
      </c>
      <c r="C45" s="14">
        <f>(100*VLOOKUP('Reduction Calculations'!B45,'BMP Reduction Factors'!$A$3:$B$46,2,FALSE))</f>
        <v>0</v>
      </c>
      <c r="D45" s="12" t="s">
        <v>1</v>
      </c>
      <c r="E45" s="15">
        <f>IF(C45&lt;80,(100-C45)*(VLOOKUP('Reduction Calculations'!D45,'BMP Reduction Factors'!$A$3:$B$46,2,FALSE)*0.75),(100-C45)*(VLOOKUP('Reduction Calculations'!D45,'BMP Reduction Factors'!$A$3:$B$46,2,FALSE)*0.5))</f>
        <v>0</v>
      </c>
      <c r="F45" s="12" t="s">
        <v>1</v>
      </c>
      <c r="G45" s="15">
        <f>IF((E45+C45)&lt;80,(100-E45-C45)*(VLOOKUP('Reduction Calculations'!F45,'BMP Reduction Factors'!$A$3:$B$46,2,FALSE)*0.75),(100-E45-C45)*(VLOOKUP('Reduction Calculations'!F45,'BMP Reduction Factors'!$A$3:$B$46,2,FALSE)*0.5))</f>
        <v>0</v>
      </c>
      <c r="H45" s="13">
        <f>SUM('Reduction Calculations'!C45,E45,G45)/100</f>
        <v>0</v>
      </c>
    </row>
    <row r="46" spans="1:8" ht="39" customHeight="1" thickBot="1" x14ac:dyDescent="0.3">
      <c r="A46" s="21" t="str">
        <f t="array" ref="A46">IFERROR(INDEX('ALCAD Input'!A$2:A$600,SMALL(IF('ALCAD Input'!$T$2:$T$600=10,ROW('ALCAD Input'!A$2:A$600)-ROW('ALCAD Input'!A$2)+1),ROWS('ALCAD Input'!A$2:A43))),"")</f>
        <v/>
      </c>
      <c r="B46" s="12" t="s">
        <v>1</v>
      </c>
      <c r="C46" s="14">
        <f>(100*VLOOKUP('Reduction Calculations'!B46,'BMP Reduction Factors'!$A$3:$B$46,2,FALSE))</f>
        <v>0</v>
      </c>
      <c r="D46" s="12" t="s">
        <v>1</v>
      </c>
      <c r="E46" s="15">
        <f>IF(C46&lt;80,(100-C46)*(VLOOKUP('Reduction Calculations'!D46,'BMP Reduction Factors'!$A$3:$B$46,2,FALSE)*0.75),(100-C46)*(VLOOKUP('Reduction Calculations'!D46,'BMP Reduction Factors'!$A$3:$B$46,2,FALSE)*0.5))</f>
        <v>0</v>
      </c>
      <c r="F46" s="12" t="s">
        <v>1</v>
      </c>
      <c r="G46" s="15">
        <f>IF((E46+C46)&lt;80,(100-E46-C46)*(VLOOKUP('Reduction Calculations'!F46,'BMP Reduction Factors'!$A$3:$B$46,2,FALSE)*0.75),(100-E46-C46)*(VLOOKUP('Reduction Calculations'!F46,'BMP Reduction Factors'!$A$3:$B$46,2,FALSE)*0.5))</f>
        <v>0</v>
      </c>
      <c r="H46" s="13">
        <f>SUM('Reduction Calculations'!C46,E46,G46)/100</f>
        <v>0</v>
      </c>
    </row>
    <row r="47" spans="1:8" ht="39" customHeight="1" thickBot="1" x14ac:dyDescent="0.3">
      <c r="A47" s="21" t="str">
        <f t="array" ref="A47">IFERROR(INDEX('ALCAD Input'!A$2:A$600,SMALL(IF('ALCAD Input'!$T$2:$T$600=10,ROW('ALCAD Input'!A$2:A$600)-ROW('ALCAD Input'!A$2)+1),ROWS('ALCAD Input'!A$2:A44))),"")</f>
        <v/>
      </c>
      <c r="B47" s="12" t="s">
        <v>1</v>
      </c>
      <c r="C47" s="14">
        <f>(100*VLOOKUP('Reduction Calculations'!B47,'BMP Reduction Factors'!$A$3:$B$46,2,FALSE))</f>
        <v>0</v>
      </c>
      <c r="D47" s="12" t="s">
        <v>1</v>
      </c>
      <c r="E47" s="15">
        <f>IF(C47&lt;80,(100-C47)*(VLOOKUP('Reduction Calculations'!D47,'BMP Reduction Factors'!$A$3:$B$46,2,FALSE)*0.75),(100-C47)*(VLOOKUP('Reduction Calculations'!D47,'BMP Reduction Factors'!$A$3:$B$46,2,FALSE)*0.5))</f>
        <v>0</v>
      </c>
      <c r="F47" s="12" t="s">
        <v>1</v>
      </c>
      <c r="G47" s="15">
        <f>IF((E47+C47)&lt;80,(100-E47-C47)*(VLOOKUP('Reduction Calculations'!F47,'BMP Reduction Factors'!$A$3:$B$46,2,FALSE)*0.75),(100-E47-C47)*(VLOOKUP('Reduction Calculations'!F47,'BMP Reduction Factors'!$A$3:$B$46,2,FALSE)*0.5))</f>
        <v>0</v>
      </c>
      <c r="H47" s="13">
        <f>SUM('Reduction Calculations'!C47,E47,G47)/100</f>
        <v>0</v>
      </c>
    </row>
    <row r="48" spans="1:8" ht="39" customHeight="1" thickBot="1" x14ac:dyDescent="0.3">
      <c r="A48" s="21" t="str">
        <f t="array" ref="A48">IFERROR(INDEX('ALCAD Input'!A$2:A$600,SMALL(IF('ALCAD Input'!$T$2:$T$600=10,ROW('ALCAD Input'!A$2:A$600)-ROW('ALCAD Input'!A$2)+1),ROWS('ALCAD Input'!A$2:A45))),"")</f>
        <v/>
      </c>
      <c r="B48" s="12" t="s">
        <v>1</v>
      </c>
      <c r="C48" s="14">
        <f>(100*VLOOKUP('Reduction Calculations'!B48,'BMP Reduction Factors'!$A$3:$B$46,2,FALSE))</f>
        <v>0</v>
      </c>
      <c r="D48" s="12" t="s">
        <v>1</v>
      </c>
      <c r="E48" s="15">
        <f>IF(C48&lt;80,(100-C48)*(VLOOKUP('Reduction Calculations'!D48,'BMP Reduction Factors'!$A$3:$B$46,2,FALSE)*0.75),(100-C48)*(VLOOKUP('Reduction Calculations'!D48,'BMP Reduction Factors'!$A$3:$B$46,2,FALSE)*0.5))</f>
        <v>0</v>
      </c>
      <c r="F48" s="12" t="s">
        <v>1</v>
      </c>
      <c r="G48" s="15">
        <f>IF((E48+C48)&lt;80,(100-E48-C48)*(VLOOKUP('Reduction Calculations'!F48,'BMP Reduction Factors'!$A$3:$B$46,2,FALSE)*0.75),(100-E48-C48)*(VLOOKUP('Reduction Calculations'!F48,'BMP Reduction Factors'!$A$3:$B$46,2,FALSE)*0.5))</f>
        <v>0</v>
      </c>
      <c r="H48" s="13">
        <f>SUM('Reduction Calculations'!C48,E48,G48)/100</f>
        <v>0</v>
      </c>
    </row>
    <row r="49" spans="1:8" ht="39" customHeight="1" thickBot="1" x14ac:dyDescent="0.3">
      <c r="A49" s="21" t="str">
        <f t="array" ref="A49">IFERROR(INDEX('ALCAD Input'!A$2:A$600,SMALL(IF('ALCAD Input'!$T$2:$T$600=10,ROW('ALCAD Input'!A$2:A$600)-ROW('ALCAD Input'!A$2)+1),ROWS('ALCAD Input'!A$2:A46))),"")</f>
        <v/>
      </c>
      <c r="B49" s="12" t="s">
        <v>1</v>
      </c>
      <c r="C49" s="14">
        <f>(100*VLOOKUP('Reduction Calculations'!B49,'BMP Reduction Factors'!$A$3:$B$46,2,FALSE))</f>
        <v>0</v>
      </c>
      <c r="D49" s="12" t="s">
        <v>1</v>
      </c>
      <c r="E49" s="15">
        <f>IF(C49&lt;80,(100-C49)*(VLOOKUP('Reduction Calculations'!D49,'BMP Reduction Factors'!$A$3:$B$46,2,FALSE)*0.75),(100-C49)*(VLOOKUP('Reduction Calculations'!D49,'BMP Reduction Factors'!$A$3:$B$46,2,FALSE)*0.5))</f>
        <v>0</v>
      </c>
      <c r="F49" s="12" t="s">
        <v>1</v>
      </c>
      <c r="G49" s="15">
        <f>IF((E49+C49)&lt;80,(100-E49-C49)*(VLOOKUP('Reduction Calculations'!F49,'BMP Reduction Factors'!$A$3:$B$46,2,FALSE)*0.75),(100-E49-C49)*(VLOOKUP('Reduction Calculations'!F49,'BMP Reduction Factors'!$A$3:$B$46,2,FALSE)*0.5))</f>
        <v>0</v>
      </c>
      <c r="H49" s="13">
        <f>SUM('Reduction Calculations'!C49,E49,G49)/100</f>
        <v>0</v>
      </c>
    </row>
    <row r="50" spans="1:8" ht="39" customHeight="1" thickBot="1" x14ac:dyDescent="0.3">
      <c r="A50" s="21" t="str">
        <f t="array" ref="A50">IFERROR(INDEX('ALCAD Input'!A$2:A$600,SMALL(IF('ALCAD Input'!$T$2:$T$600=10,ROW('ALCAD Input'!A$2:A$600)-ROW('ALCAD Input'!A$2)+1),ROWS('ALCAD Input'!A$2:A47))),"")</f>
        <v/>
      </c>
      <c r="B50" s="12" t="s">
        <v>1</v>
      </c>
      <c r="C50" s="14">
        <f>(100*VLOOKUP('Reduction Calculations'!B50,'BMP Reduction Factors'!$A$3:$B$46,2,FALSE))</f>
        <v>0</v>
      </c>
      <c r="D50" s="12" t="s">
        <v>1</v>
      </c>
      <c r="E50" s="15">
        <f>IF(C50&lt;80,(100-C50)*(VLOOKUP('Reduction Calculations'!D50,'BMP Reduction Factors'!$A$3:$B$46,2,FALSE)*0.75),(100-C50)*(VLOOKUP('Reduction Calculations'!D50,'BMP Reduction Factors'!$A$3:$B$46,2,FALSE)*0.5))</f>
        <v>0</v>
      </c>
      <c r="F50" s="12" t="s">
        <v>1</v>
      </c>
      <c r="G50" s="15">
        <f>IF((E50+C50)&lt;80,(100-E50-C50)*(VLOOKUP('Reduction Calculations'!F50,'BMP Reduction Factors'!$A$3:$B$46,2,FALSE)*0.75),(100-E50-C50)*(VLOOKUP('Reduction Calculations'!F50,'BMP Reduction Factors'!$A$3:$B$46,2,FALSE)*0.5))</f>
        <v>0</v>
      </c>
      <c r="H50" s="13">
        <f>SUM('Reduction Calculations'!C50,E50,G50)/100</f>
        <v>0</v>
      </c>
    </row>
    <row r="51" spans="1:8" ht="39" customHeight="1" thickBot="1" x14ac:dyDescent="0.3">
      <c r="A51" s="21" t="str">
        <f t="array" ref="A51">IFERROR(INDEX('ALCAD Input'!A$2:A$600,SMALL(IF('ALCAD Input'!$T$2:$T$600=10,ROW('ALCAD Input'!A$2:A$600)-ROW('ALCAD Input'!A$2)+1),ROWS('ALCAD Input'!A$2:A48))),"")</f>
        <v/>
      </c>
      <c r="B51" s="12" t="s">
        <v>1</v>
      </c>
      <c r="C51" s="14">
        <f>(100*VLOOKUP('Reduction Calculations'!B51,'BMP Reduction Factors'!$A$3:$B$46,2,FALSE))</f>
        <v>0</v>
      </c>
      <c r="D51" s="12" t="s">
        <v>1</v>
      </c>
      <c r="E51" s="15">
        <f>IF(C51&lt;80,(100-C51)*(VLOOKUP('Reduction Calculations'!D51,'BMP Reduction Factors'!$A$3:$B$46,2,FALSE)*0.75),(100-C51)*(VLOOKUP('Reduction Calculations'!D51,'BMP Reduction Factors'!$A$3:$B$46,2,FALSE)*0.5))</f>
        <v>0</v>
      </c>
      <c r="F51" s="12" t="s">
        <v>1</v>
      </c>
      <c r="G51" s="15">
        <f>IF((E51+C51)&lt;80,(100-E51-C51)*(VLOOKUP('Reduction Calculations'!F51,'BMP Reduction Factors'!$A$3:$B$46,2,FALSE)*0.75),(100-E51-C51)*(VLOOKUP('Reduction Calculations'!F51,'BMP Reduction Factors'!$A$3:$B$46,2,FALSE)*0.5))</f>
        <v>0</v>
      </c>
      <c r="H51" s="13">
        <f>SUM('Reduction Calculations'!C51,E51,G51)/100</f>
        <v>0</v>
      </c>
    </row>
    <row r="52" spans="1:8" ht="39" customHeight="1" thickBot="1" x14ac:dyDescent="0.3">
      <c r="A52" s="21" t="str">
        <f t="array" ref="A52">IFERROR(INDEX('ALCAD Input'!A$2:A$600,SMALL(IF('ALCAD Input'!$T$2:$T$600=10,ROW('ALCAD Input'!A$2:A$600)-ROW('ALCAD Input'!A$2)+1),ROWS('ALCAD Input'!A$2:A49))),"")</f>
        <v/>
      </c>
      <c r="B52" s="12" t="s">
        <v>1</v>
      </c>
      <c r="C52" s="14">
        <f>(100*VLOOKUP('Reduction Calculations'!B52,'BMP Reduction Factors'!$A$3:$B$46,2,FALSE))</f>
        <v>0</v>
      </c>
      <c r="D52" s="12" t="s">
        <v>1</v>
      </c>
      <c r="E52" s="15">
        <f>IF(C52&lt;80,(100-C52)*(VLOOKUP('Reduction Calculations'!D52,'BMP Reduction Factors'!$A$3:$B$46,2,FALSE)*0.75),(100-C52)*(VLOOKUP('Reduction Calculations'!D52,'BMP Reduction Factors'!$A$3:$B$46,2,FALSE)*0.5))</f>
        <v>0</v>
      </c>
      <c r="F52" s="12" t="s">
        <v>1</v>
      </c>
      <c r="G52" s="15">
        <f>IF((E52+C52)&lt;80,(100-E52-C52)*(VLOOKUP('Reduction Calculations'!F52,'BMP Reduction Factors'!$A$3:$B$46,2,FALSE)*0.75),(100-E52-C52)*(VLOOKUP('Reduction Calculations'!F52,'BMP Reduction Factors'!$A$3:$B$46,2,FALSE)*0.5))</f>
        <v>0</v>
      </c>
      <c r="H52" s="13">
        <f>SUM('Reduction Calculations'!C52,E52,G52)/100</f>
        <v>0</v>
      </c>
    </row>
    <row r="53" spans="1:8" ht="39" customHeight="1" thickBot="1" x14ac:dyDescent="0.3">
      <c r="A53" s="21" t="str">
        <f t="array" ref="A53">IFERROR(INDEX('ALCAD Input'!A$2:A$600,SMALL(IF('ALCAD Input'!$T$2:$T$600=10,ROW('ALCAD Input'!A$2:A$600)-ROW('ALCAD Input'!A$2)+1),ROWS('ALCAD Input'!A$2:A50))),"")</f>
        <v/>
      </c>
      <c r="B53" s="12" t="s">
        <v>1</v>
      </c>
      <c r="C53" s="14">
        <f>(100*VLOOKUP('Reduction Calculations'!B53,'BMP Reduction Factors'!$A$3:$B$46,2,FALSE))</f>
        <v>0</v>
      </c>
      <c r="D53" s="12" t="s">
        <v>1</v>
      </c>
      <c r="E53" s="15">
        <f>IF(C53&lt;80,(100-C53)*(VLOOKUP('Reduction Calculations'!D53,'BMP Reduction Factors'!$A$3:$B$46,2,FALSE)*0.75),(100-C53)*(VLOOKUP('Reduction Calculations'!D53,'BMP Reduction Factors'!$A$3:$B$46,2,FALSE)*0.5))</f>
        <v>0</v>
      </c>
      <c r="F53" s="12" t="s">
        <v>1</v>
      </c>
      <c r="G53" s="15">
        <f>IF((E53+C53)&lt;80,(100-E53-C53)*(VLOOKUP('Reduction Calculations'!F53,'BMP Reduction Factors'!$A$3:$B$46,2,FALSE)*0.75),(100-E53-C53)*(VLOOKUP('Reduction Calculations'!F53,'BMP Reduction Factors'!$A$3:$B$46,2,FALSE)*0.5))</f>
        <v>0</v>
      </c>
      <c r="H53" s="13">
        <f>SUM('Reduction Calculations'!C53,E53,G53)/100</f>
        <v>0</v>
      </c>
    </row>
    <row r="54" spans="1:8" ht="39" customHeight="1" thickBot="1" x14ac:dyDescent="0.3">
      <c r="A54" s="21" t="str">
        <f t="array" ref="A54">IFERROR(INDEX('ALCAD Input'!A$2:A$600,SMALL(IF('ALCAD Input'!$T$2:$T$600=10,ROW('ALCAD Input'!A$2:A$600)-ROW('ALCAD Input'!A$2)+1),ROWS('ALCAD Input'!A$2:A51))),"")</f>
        <v/>
      </c>
      <c r="B54" s="12" t="s">
        <v>1</v>
      </c>
      <c r="C54" s="14">
        <f>(100*VLOOKUP('Reduction Calculations'!B54,'BMP Reduction Factors'!$A$3:$B$46,2,FALSE))</f>
        <v>0</v>
      </c>
      <c r="D54" s="12" t="s">
        <v>1</v>
      </c>
      <c r="E54" s="15">
        <f>IF(C54&lt;80,(100-C54)*(VLOOKUP('Reduction Calculations'!D54,'BMP Reduction Factors'!$A$3:$B$46,2,FALSE)*0.75),(100-C54)*(VLOOKUP('Reduction Calculations'!D54,'BMP Reduction Factors'!$A$3:$B$46,2,FALSE)*0.5))</f>
        <v>0</v>
      </c>
      <c r="F54" s="12" t="s">
        <v>1</v>
      </c>
      <c r="G54" s="15">
        <f>IF((E54+C54)&lt;80,(100-E54-C54)*(VLOOKUP('Reduction Calculations'!F54,'BMP Reduction Factors'!$A$3:$B$46,2,FALSE)*0.75),(100-E54-C54)*(VLOOKUP('Reduction Calculations'!F54,'BMP Reduction Factors'!$A$3:$B$46,2,FALSE)*0.5))</f>
        <v>0</v>
      </c>
      <c r="H54" s="13">
        <f>SUM('Reduction Calculations'!C54,E54,G54)/100</f>
        <v>0</v>
      </c>
    </row>
    <row r="55" spans="1:8" ht="39" customHeight="1" thickBot="1" x14ac:dyDescent="0.3">
      <c r="A55" s="21" t="str">
        <f t="array" ref="A55">IFERROR(INDEX('ALCAD Input'!A$2:A$600,SMALL(IF('ALCAD Input'!$T$2:$T$600=10,ROW('ALCAD Input'!A$2:A$600)-ROW('ALCAD Input'!A$2)+1),ROWS('ALCAD Input'!A$2:A52))),"")</f>
        <v/>
      </c>
      <c r="B55" s="12" t="s">
        <v>1</v>
      </c>
      <c r="C55" s="14">
        <f>(100*VLOOKUP('Reduction Calculations'!B55,'BMP Reduction Factors'!$A$3:$B$46,2,FALSE))</f>
        <v>0</v>
      </c>
      <c r="D55" s="12" t="s">
        <v>1</v>
      </c>
      <c r="E55" s="15">
        <f>IF(C55&lt;80,(100-C55)*(VLOOKUP('Reduction Calculations'!D55,'BMP Reduction Factors'!$A$3:$B$46,2,FALSE)*0.75),(100-C55)*(VLOOKUP('Reduction Calculations'!D55,'BMP Reduction Factors'!$A$3:$B$46,2,FALSE)*0.5))</f>
        <v>0</v>
      </c>
      <c r="F55" s="12" t="s">
        <v>1</v>
      </c>
      <c r="G55" s="15">
        <f>IF((E55+C55)&lt;80,(100-E55-C55)*(VLOOKUP('Reduction Calculations'!F55,'BMP Reduction Factors'!$A$3:$B$46,2,FALSE)*0.75),(100-E55-C55)*(VLOOKUP('Reduction Calculations'!F55,'BMP Reduction Factors'!$A$3:$B$46,2,FALSE)*0.5))</f>
        <v>0</v>
      </c>
      <c r="H55" s="13">
        <f>SUM('Reduction Calculations'!C55,E55,G55)/100</f>
        <v>0</v>
      </c>
    </row>
    <row r="56" spans="1:8" ht="39" customHeight="1" thickBot="1" x14ac:dyDescent="0.3">
      <c r="A56" s="21" t="str">
        <f t="array" ref="A56">IFERROR(INDEX('ALCAD Input'!A$2:A$600,SMALL(IF('ALCAD Input'!$T$2:$T$600=10,ROW('ALCAD Input'!A$2:A$600)-ROW('ALCAD Input'!A$2)+1),ROWS('ALCAD Input'!A$2:A53))),"")</f>
        <v/>
      </c>
      <c r="B56" s="12" t="s">
        <v>1</v>
      </c>
      <c r="C56" s="14">
        <f>(100*VLOOKUP('Reduction Calculations'!B56,'BMP Reduction Factors'!$A$3:$B$46,2,FALSE))</f>
        <v>0</v>
      </c>
      <c r="D56" s="12" t="s">
        <v>1</v>
      </c>
      <c r="E56" s="15">
        <f>IF(C56&lt;80,(100-C56)*(VLOOKUP('Reduction Calculations'!D56,'BMP Reduction Factors'!$A$3:$B$46,2,FALSE)*0.75),(100-C56)*(VLOOKUP('Reduction Calculations'!D56,'BMP Reduction Factors'!$A$3:$B$46,2,FALSE)*0.5))</f>
        <v>0</v>
      </c>
      <c r="F56" s="12" t="s">
        <v>1</v>
      </c>
      <c r="G56" s="15">
        <f>IF((E56+C56)&lt;80,(100-E56-C56)*(VLOOKUP('Reduction Calculations'!F56,'BMP Reduction Factors'!$A$3:$B$46,2,FALSE)*0.75),(100-E56-C56)*(VLOOKUP('Reduction Calculations'!F56,'BMP Reduction Factors'!$A$3:$B$46,2,FALSE)*0.5))</f>
        <v>0</v>
      </c>
      <c r="H56" s="13">
        <f>SUM('Reduction Calculations'!C56,E56,G56)/100</f>
        <v>0</v>
      </c>
    </row>
    <row r="57" spans="1:8" ht="39" customHeight="1" thickBot="1" x14ac:dyDescent="0.3">
      <c r="A57" s="21" t="str">
        <f t="array" ref="A57">IFERROR(INDEX('ALCAD Input'!A$2:A$600,SMALL(IF('ALCAD Input'!$T$2:$T$600=10,ROW('ALCAD Input'!A$2:A$600)-ROW('ALCAD Input'!A$2)+1),ROWS('ALCAD Input'!A$2:A54))),"")</f>
        <v/>
      </c>
      <c r="B57" s="12" t="s">
        <v>1</v>
      </c>
      <c r="C57" s="14">
        <f>(100*VLOOKUP('Reduction Calculations'!B57,'BMP Reduction Factors'!$A$3:$B$46,2,FALSE))</f>
        <v>0</v>
      </c>
      <c r="D57" s="12" t="s">
        <v>1</v>
      </c>
      <c r="E57" s="15">
        <f>IF(C57&lt;80,(100-C57)*(VLOOKUP('Reduction Calculations'!D57,'BMP Reduction Factors'!$A$3:$B$46,2,FALSE)*0.75),(100-C57)*(VLOOKUP('Reduction Calculations'!D57,'BMP Reduction Factors'!$A$3:$B$46,2,FALSE)*0.5))</f>
        <v>0</v>
      </c>
      <c r="F57" s="12" t="s">
        <v>1</v>
      </c>
      <c r="G57" s="15">
        <f>IF((E57+C57)&lt;80,(100-E57-C57)*(VLOOKUP('Reduction Calculations'!F57,'BMP Reduction Factors'!$A$3:$B$46,2,FALSE)*0.75),(100-E57-C57)*(VLOOKUP('Reduction Calculations'!F57,'BMP Reduction Factors'!$A$3:$B$46,2,FALSE)*0.5))</f>
        <v>0</v>
      </c>
      <c r="H57" s="13">
        <f>SUM('Reduction Calculations'!C57,E57,G57)/100</f>
        <v>0</v>
      </c>
    </row>
    <row r="58" spans="1:8" ht="39" customHeight="1" thickBot="1" x14ac:dyDescent="0.3">
      <c r="A58" s="21" t="str">
        <f t="array" ref="A58">IFERROR(INDEX('ALCAD Input'!A$2:A$600,SMALL(IF('ALCAD Input'!$T$2:$T$600=10,ROW('ALCAD Input'!A$2:A$600)-ROW('ALCAD Input'!A$2)+1),ROWS('ALCAD Input'!A$2:A55))),"")</f>
        <v/>
      </c>
      <c r="B58" s="12" t="s">
        <v>1</v>
      </c>
      <c r="C58" s="14">
        <f>(100*VLOOKUP('Reduction Calculations'!B58,'BMP Reduction Factors'!$A$3:$B$46,2,FALSE))</f>
        <v>0</v>
      </c>
      <c r="D58" s="12" t="s">
        <v>1</v>
      </c>
      <c r="E58" s="15">
        <f>IF(C58&lt;80,(100-C58)*(VLOOKUP('Reduction Calculations'!D58,'BMP Reduction Factors'!$A$3:$B$46,2,FALSE)*0.75),(100-C58)*(VLOOKUP('Reduction Calculations'!D58,'BMP Reduction Factors'!$A$3:$B$46,2,FALSE)*0.5))</f>
        <v>0</v>
      </c>
      <c r="F58" s="12" t="s">
        <v>1</v>
      </c>
      <c r="G58" s="15">
        <f>IF((E58+C58)&lt;80,(100-E58-C58)*(VLOOKUP('Reduction Calculations'!F58,'BMP Reduction Factors'!$A$3:$B$46,2,FALSE)*0.75),(100-E58-C58)*(VLOOKUP('Reduction Calculations'!F58,'BMP Reduction Factors'!$A$3:$B$46,2,FALSE)*0.5))</f>
        <v>0</v>
      </c>
      <c r="H58" s="13">
        <f>SUM('Reduction Calculations'!C58,E58,G58)/100</f>
        <v>0</v>
      </c>
    </row>
    <row r="59" spans="1:8" ht="39" customHeight="1" thickBot="1" x14ac:dyDescent="0.3">
      <c r="A59" s="21" t="str">
        <f t="array" ref="A59">IFERROR(INDEX('ALCAD Input'!A$2:A$600,SMALL(IF('ALCAD Input'!$T$2:$T$600=10,ROW('ALCAD Input'!A$2:A$600)-ROW('ALCAD Input'!A$2)+1),ROWS('ALCAD Input'!A$2:A56))),"")</f>
        <v/>
      </c>
      <c r="B59" s="12" t="s">
        <v>1</v>
      </c>
      <c r="C59" s="14">
        <f>(100*VLOOKUP('Reduction Calculations'!B59,'BMP Reduction Factors'!$A$3:$B$46,2,FALSE))</f>
        <v>0</v>
      </c>
      <c r="D59" s="12" t="s">
        <v>1</v>
      </c>
      <c r="E59" s="15">
        <f>IF(C59&lt;80,(100-C59)*(VLOOKUP('Reduction Calculations'!D59,'BMP Reduction Factors'!$A$3:$B$46,2,FALSE)*0.75),(100-C59)*(VLOOKUP('Reduction Calculations'!D59,'BMP Reduction Factors'!$A$3:$B$46,2,FALSE)*0.5))</f>
        <v>0</v>
      </c>
      <c r="F59" s="12" t="s">
        <v>1</v>
      </c>
      <c r="G59" s="15">
        <f>IF((E59+C59)&lt;80,(100-E59-C59)*(VLOOKUP('Reduction Calculations'!F59,'BMP Reduction Factors'!$A$3:$B$46,2,FALSE)*0.75),(100-E59-C59)*(VLOOKUP('Reduction Calculations'!F59,'BMP Reduction Factors'!$A$3:$B$46,2,FALSE)*0.5))</f>
        <v>0</v>
      </c>
      <c r="H59" s="13">
        <f>SUM('Reduction Calculations'!C59,E59,G59)/100</f>
        <v>0</v>
      </c>
    </row>
    <row r="60" spans="1:8" ht="39" customHeight="1" thickBot="1" x14ac:dyDescent="0.3">
      <c r="A60" s="21" t="str">
        <f t="array" ref="A60">IFERROR(INDEX('ALCAD Input'!A$2:A$600,SMALL(IF('ALCAD Input'!$T$2:$T$600=10,ROW('ALCAD Input'!A$2:A$600)-ROW('ALCAD Input'!A$2)+1),ROWS('ALCAD Input'!A$2:A57))),"")</f>
        <v/>
      </c>
      <c r="B60" s="12" t="s">
        <v>1</v>
      </c>
      <c r="C60" s="14">
        <f>(100*VLOOKUP('Reduction Calculations'!B60,'BMP Reduction Factors'!$A$3:$B$46,2,FALSE))</f>
        <v>0</v>
      </c>
      <c r="D60" s="12" t="s">
        <v>1</v>
      </c>
      <c r="E60" s="15">
        <f>IF(C60&lt;80,(100-C60)*(VLOOKUP('Reduction Calculations'!D60,'BMP Reduction Factors'!$A$3:$B$46,2,FALSE)*0.75),(100-C60)*(VLOOKUP('Reduction Calculations'!D60,'BMP Reduction Factors'!$A$3:$B$46,2,FALSE)*0.5))</f>
        <v>0</v>
      </c>
      <c r="F60" s="12" t="s">
        <v>1</v>
      </c>
      <c r="G60" s="15">
        <f>IF((E60+C60)&lt;80,(100-E60-C60)*(VLOOKUP('Reduction Calculations'!F60,'BMP Reduction Factors'!$A$3:$B$46,2,FALSE)*0.75),(100-E60-C60)*(VLOOKUP('Reduction Calculations'!F60,'BMP Reduction Factors'!$A$3:$B$46,2,FALSE)*0.5))</f>
        <v>0</v>
      </c>
      <c r="H60" s="13">
        <f>SUM('Reduction Calculations'!C60,E60,G60)/100</f>
        <v>0</v>
      </c>
    </row>
    <row r="61" spans="1:8" ht="39" customHeight="1" thickBot="1" x14ac:dyDescent="0.3">
      <c r="A61" s="21" t="str">
        <f t="array" ref="A61">IFERROR(INDEX('ALCAD Input'!A$2:A$600,SMALL(IF('ALCAD Input'!$T$2:$T$600=10,ROW('ALCAD Input'!A$2:A$600)-ROW('ALCAD Input'!A$2)+1),ROWS('ALCAD Input'!A$2:A58))),"")</f>
        <v/>
      </c>
      <c r="B61" s="12" t="s">
        <v>1</v>
      </c>
      <c r="C61" s="14">
        <f>(100*VLOOKUP('Reduction Calculations'!B61,'BMP Reduction Factors'!$A$3:$B$46,2,FALSE))</f>
        <v>0</v>
      </c>
      <c r="D61" s="12" t="s">
        <v>1</v>
      </c>
      <c r="E61" s="15">
        <f>IF(C61&lt;80,(100-C61)*(VLOOKUP('Reduction Calculations'!D61,'BMP Reduction Factors'!$A$3:$B$46,2,FALSE)*0.75),(100-C61)*(VLOOKUP('Reduction Calculations'!D61,'BMP Reduction Factors'!$A$3:$B$46,2,FALSE)*0.5))</f>
        <v>0</v>
      </c>
      <c r="F61" s="12" t="s">
        <v>1</v>
      </c>
      <c r="G61" s="15">
        <f>IF((E61+C61)&lt;80,(100-E61-C61)*(VLOOKUP('Reduction Calculations'!F61,'BMP Reduction Factors'!$A$3:$B$46,2,FALSE)*0.75),(100-E61-C61)*(VLOOKUP('Reduction Calculations'!F61,'BMP Reduction Factors'!$A$3:$B$46,2,FALSE)*0.5))</f>
        <v>0</v>
      </c>
      <c r="H61" s="13">
        <f>SUM('Reduction Calculations'!C61,E61,G61)/100</f>
        <v>0</v>
      </c>
    </row>
    <row r="62" spans="1:8" ht="39" customHeight="1" thickBot="1" x14ac:dyDescent="0.3">
      <c r="A62" s="21" t="str">
        <f t="array" ref="A62">IFERROR(INDEX('ALCAD Input'!A$2:A$600,SMALL(IF('ALCAD Input'!$T$2:$T$600=10,ROW('ALCAD Input'!A$2:A$600)-ROW('ALCAD Input'!A$2)+1),ROWS('ALCAD Input'!A$2:A59))),"")</f>
        <v/>
      </c>
      <c r="B62" s="12" t="s">
        <v>1</v>
      </c>
      <c r="C62" s="14">
        <f>(100*VLOOKUP('Reduction Calculations'!B62,'BMP Reduction Factors'!$A$3:$B$46,2,FALSE))</f>
        <v>0</v>
      </c>
      <c r="D62" s="12" t="s">
        <v>1</v>
      </c>
      <c r="E62" s="15">
        <f>IF(C62&lt;80,(100-C62)*(VLOOKUP('Reduction Calculations'!D62,'BMP Reduction Factors'!$A$3:$B$46,2,FALSE)*0.75),(100-C62)*(VLOOKUP('Reduction Calculations'!D62,'BMP Reduction Factors'!$A$3:$B$46,2,FALSE)*0.5))</f>
        <v>0</v>
      </c>
      <c r="F62" s="12" t="s">
        <v>1</v>
      </c>
      <c r="G62" s="15">
        <f>IF((E62+C62)&lt;80,(100-E62-C62)*(VLOOKUP('Reduction Calculations'!F62,'BMP Reduction Factors'!$A$3:$B$46,2,FALSE)*0.75),(100-E62-C62)*(VLOOKUP('Reduction Calculations'!F62,'BMP Reduction Factors'!$A$3:$B$46,2,FALSE)*0.5))</f>
        <v>0</v>
      </c>
      <c r="H62" s="13">
        <f>SUM('Reduction Calculations'!C62,E62,G62)/100</f>
        <v>0</v>
      </c>
    </row>
    <row r="63" spans="1:8" ht="39" customHeight="1" thickBot="1" x14ac:dyDescent="0.3">
      <c r="A63" s="21" t="str">
        <f t="array" ref="A63">IFERROR(INDEX('ALCAD Input'!A$2:A$600,SMALL(IF('ALCAD Input'!$T$2:$T$600=10,ROW('ALCAD Input'!A$2:A$600)-ROW('ALCAD Input'!A$2)+1),ROWS('ALCAD Input'!A$2:A60))),"")</f>
        <v/>
      </c>
      <c r="B63" s="12" t="s">
        <v>1</v>
      </c>
      <c r="C63" s="14">
        <f>(100*VLOOKUP('Reduction Calculations'!B63,'BMP Reduction Factors'!$A$3:$B$46,2,FALSE))</f>
        <v>0</v>
      </c>
      <c r="D63" s="12" t="s">
        <v>1</v>
      </c>
      <c r="E63" s="15">
        <f>IF(C63&lt;80,(100-C63)*(VLOOKUP('Reduction Calculations'!D63,'BMP Reduction Factors'!$A$3:$B$46,2,FALSE)*0.75),(100-C63)*(VLOOKUP('Reduction Calculations'!D63,'BMP Reduction Factors'!$A$3:$B$46,2,FALSE)*0.5))</f>
        <v>0</v>
      </c>
      <c r="F63" s="12" t="s">
        <v>1</v>
      </c>
      <c r="G63" s="15">
        <f>IF((E63+C63)&lt;80,(100-E63-C63)*(VLOOKUP('Reduction Calculations'!F63,'BMP Reduction Factors'!$A$3:$B$46,2,FALSE)*0.75),(100-E63-C63)*(VLOOKUP('Reduction Calculations'!F63,'BMP Reduction Factors'!$A$3:$B$46,2,FALSE)*0.5))</f>
        <v>0</v>
      </c>
      <c r="H63" s="13">
        <f>SUM('Reduction Calculations'!C63,E63,G63)/100</f>
        <v>0</v>
      </c>
    </row>
    <row r="64" spans="1:8" ht="39" customHeight="1" thickBot="1" x14ac:dyDescent="0.3">
      <c r="A64" s="21" t="str">
        <f t="array" ref="A64">IFERROR(INDEX('ALCAD Input'!A$2:A$600,SMALL(IF('ALCAD Input'!$T$2:$T$600=10,ROW('ALCAD Input'!A$2:A$600)-ROW('ALCAD Input'!A$2)+1),ROWS('ALCAD Input'!A$2:A61))),"")</f>
        <v/>
      </c>
      <c r="B64" s="12" t="s">
        <v>1</v>
      </c>
      <c r="C64" s="14">
        <f>(100*VLOOKUP('Reduction Calculations'!B64,'BMP Reduction Factors'!$A$3:$B$46,2,FALSE))</f>
        <v>0</v>
      </c>
      <c r="D64" s="12" t="s">
        <v>1</v>
      </c>
      <c r="E64" s="15">
        <f>IF(C64&lt;80,(100-C64)*(VLOOKUP('Reduction Calculations'!D64,'BMP Reduction Factors'!$A$3:$B$46,2,FALSE)*0.75),(100-C64)*(VLOOKUP('Reduction Calculations'!D64,'BMP Reduction Factors'!$A$3:$B$46,2,FALSE)*0.5))</f>
        <v>0</v>
      </c>
      <c r="F64" s="12" t="s">
        <v>1</v>
      </c>
      <c r="G64" s="15">
        <f>IF((E64+C64)&lt;80,(100-E64-C64)*(VLOOKUP('Reduction Calculations'!F64,'BMP Reduction Factors'!$A$3:$B$46,2,FALSE)*0.75),(100-E64-C64)*(VLOOKUP('Reduction Calculations'!F64,'BMP Reduction Factors'!$A$3:$B$46,2,FALSE)*0.5))</f>
        <v>0</v>
      </c>
      <c r="H64" s="13">
        <f>SUM('Reduction Calculations'!C64,E64,G64)/100</f>
        <v>0</v>
      </c>
    </row>
    <row r="65" spans="1:8" ht="39" customHeight="1" thickBot="1" x14ac:dyDescent="0.3">
      <c r="A65" s="21" t="str">
        <f t="array" ref="A65">IFERROR(INDEX('ALCAD Input'!A$2:A$600,SMALL(IF('ALCAD Input'!$T$2:$T$600=10,ROW('ALCAD Input'!A$2:A$600)-ROW('ALCAD Input'!A$2)+1),ROWS('ALCAD Input'!A$2:A62))),"")</f>
        <v/>
      </c>
      <c r="B65" s="12" t="s">
        <v>1</v>
      </c>
      <c r="C65" s="14">
        <f>(100*VLOOKUP('Reduction Calculations'!B65,'BMP Reduction Factors'!$A$3:$B$46,2,FALSE))</f>
        <v>0</v>
      </c>
      <c r="D65" s="12" t="s">
        <v>1</v>
      </c>
      <c r="E65" s="15">
        <f>IF(C65&lt;80,(100-C65)*(VLOOKUP('Reduction Calculations'!D65,'BMP Reduction Factors'!$A$3:$B$46,2,FALSE)*0.75),(100-C65)*(VLOOKUP('Reduction Calculations'!D65,'BMP Reduction Factors'!$A$3:$B$46,2,FALSE)*0.5))</f>
        <v>0</v>
      </c>
      <c r="F65" s="12" t="s">
        <v>1</v>
      </c>
      <c r="G65" s="15">
        <f>IF((E65+C65)&lt;80,(100-E65-C65)*(VLOOKUP('Reduction Calculations'!F65,'BMP Reduction Factors'!$A$3:$B$46,2,FALSE)*0.75),(100-E65-C65)*(VLOOKUP('Reduction Calculations'!F65,'BMP Reduction Factors'!$A$3:$B$46,2,FALSE)*0.5))</f>
        <v>0</v>
      </c>
      <c r="H65" s="13">
        <f>SUM('Reduction Calculations'!C65,E65,G65)/100</f>
        <v>0</v>
      </c>
    </row>
    <row r="66" spans="1:8" ht="39" customHeight="1" thickBot="1" x14ac:dyDescent="0.3">
      <c r="A66" s="21" t="str">
        <f t="array" ref="A66">IFERROR(INDEX('ALCAD Input'!A$2:A$600,SMALL(IF('ALCAD Input'!$T$2:$T$600=10,ROW('ALCAD Input'!A$2:A$600)-ROW('ALCAD Input'!A$2)+1),ROWS('ALCAD Input'!A$2:A63))),"")</f>
        <v/>
      </c>
      <c r="B66" s="12" t="s">
        <v>1</v>
      </c>
      <c r="C66" s="14">
        <f>(100*VLOOKUP('Reduction Calculations'!B66,'BMP Reduction Factors'!$A$3:$B$46,2,FALSE))</f>
        <v>0</v>
      </c>
      <c r="D66" s="12" t="s">
        <v>1</v>
      </c>
      <c r="E66" s="15">
        <f>IF(C66&lt;80,(100-C66)*(VLOOKUP('Reduction Calculations'!D66,'BMP Reduction Factors'!$A$3:$B$46,2,FALSE)*0.75),(100-C66)*(VLOOKUP('Reduction Calculations'!D66,'BMP Reduction Factors'!$A$3:$B$46,2,FALSE)*0.5))</f>
        <v>0</v>
      </c>
      <c r="F66" s="12" t="s">
        <v>1</v>
      </c>
      <c r="G66" s="15">
        <f>IF((E66+C66)&lt;80,(100-E66-C66)*(VLOOKUP('Reduction Calculations'!F66,'BMP Reduction Factors'!$A$3:$B$46,2,FALSE)*0.75),(100-E66-C66)*(VLOOKUP('Reduction Calculations'!F66,'BMP Reduction Factors'!$A$3:$B$46,2,FALSE)*0.5))</f>
        <v>0</v>
      </c>
      <c r="H66" s="13">
        <f>SUM('Reduction Calculations'!C66,E66,G66)/100</f>
        <v>0</v>
      </c>
    </row>
    <row r="67" spans="1:8" ht="39" customHeight="1" thickBot="1" x14ac:dyDescent="0.3">
      <c r="A67" s="21" t="str">
        <f t="array" ref="A67">IFERROR(INDEX('ALCAD Input'!A$2:A$600,SMALL(IF('ALCAD Input'!$T$2:$T$600=10,ROW('ALCAD Input'!A$2:A$600)-ROW('ALCAD Input'!A$2)+1),ROWS('ALCAD Input'!A$2:A64))),"")</f>
        <v/>
      </c>
      <c r="B67" s="12" t="s">
        <v>1</v>
      </c>
      <c r="C67" s="14">
        <f>(100*VLOOKUP('Reduction Calculations'!B67,'BMP Reduction Factors'!$A$3:$B$46,2,FALSE))</f>
        <v>0</v>
      </c>
      <c r="D67" s="12" t="s">
        <v>1</v>
      </c>
      <c r="E67" s="15">
        <f>IF(C67&lt;80,(100-C67)*(VLOOKUP('Reduction Calculations'!D67,'BMP Reduction Factors'!$A$3:$B$46,2,FALSE)*0.75),(100-C67)*(VLOOKUP('Reduction Calculations'!D67,'BMP Reduction Factors'!$A$3:$B$46,2,FALSE)*0.5))</f>
        <v>0</v>
      </c>
      <c r="F67" s="12" t="s">
        <v>1</v>
      </c>
      <c r="G67" s="15">
        <f>IF((E67+C67)&lt;80,(100-E67-C67)*(VLOOKUP('Reduction Calculations'!F67,'BMP Reduction Factors'!$A$3:$B$46,2,FALSE)*0.75),(100-E67-C67)*(VLOOKUP('Reduction Calculations'!F67,'BMP Reduction Factors'!$A$3:$B$46,2,FALSE)*0.5))</f>
        <v>0</v>
      </c>
      <c r="H67" s="13">
        <f>SUM('Reduction Calculations'!C67,E67,G67)/100</f>
        <v>0</v>
      </c>
    </row>
    <row r="68" spans="1:8" ht="39" customHeight="1" thickBot="1" x14ac:dyDescent="0.3">
      <c r="A68" s="21" t="str">
        <f t="array" ref="A68">IFERROR(INDEX('ALCAD Input'!A$2:A$600,SMALL(IF('ALCAD Input'!$T$2:$T$600=10,ROW('ALCAD Input'!A$2:A$600)-ROW('ALCAD Input'!A$2)+1),ROWS('ALCAD Input'!A$2:A65))),"")</f>
        <v/>
      </c>
      <c r="B68" s="12" t="s">
        <v>1</v>
      </c>
      <c r="C68" s="14">
        <f>(100*VLOOKUP('Reduction Calculations'!B68,'BMP Reduction Factors'!$A$3:$B$46,2,FALSE))</f>
        <v>0</v>
      </c>
      <c r="D68" s="12" t="s">
        <v>1</v>
      </c>
      <c r="E68" s="15">
        <f>IF(C68&lt;80,(100-C68)*(VLOOKUP('Reduction Calculations'!D68,'BMP Reduction Factors'!$A$3:$B$46,2,FALSE)*0.75),(100-C68)*(VLOOKUP('Reduction Calculations'!D68,'BMP Reduction Factors'!$A$3:$B$46,2,FALSE)*0.5))</f>
        <v>0</v>
      </c>
      <c r="F68" s="12" t="s">
        <v>1</v>
      </c>
      <c r="G68" s="15">
        <f>IF((E68+C68)&lt;80,(100-E68-C68)*(VLOOKUP('Reduction Calculations'!F68,'BMP Reduction Factors'!$A$3:$B$46,2,FALSE)*0.75),(100-E68-C68)*(VLOOKUP('Reduction Calculations'!F68,'BMP Reduction Factors'!$A$3:$B$46,2,FALSE)*0.5))</f>
        <v>0</v>
      </c>
      <c r="H68" s="13">
        <f>SUM('Reduction Calculations'!C68,E68,G68)/100</f>
        <v>0</v>
      </c>
    </row>
    <row r="69" spans="1:8" ht="39" customHeight="1" thickBot="1" x14ac:dyDescent="0.3">
      <c r="A69" s="21" t="str">
        <f t="array" ref="A69">IFERROR(INDEX('ALCAD Input'!A$2:A$600,SMALL(IF('ALCAD Input'!$T$2:$T$600=10,ROW('ALCAD Input'!A$2:A$600)-ROW('ALCAD Input'!A$2)+1),ROWS('ALCAD Input'!A$2:A66))),"")</f>
        <v/>
      </c>
      <c r="B69" s="12" t="s">
        <v>1</v>
      </c>
      <c r="C69" s="14">
        <f>(100*VLOOKUP('Reduction Calculations'!B69,'BMP Reduction Factors'!$A$3:$B$46,2,FALSE))</f>
        <v>0</v>
      </c>
      <c r="D69" s="12" t="s">
        <v>1</v>
      </c>
      <c r="E69" s="15">
        <f>IF(C69&lt;80,(100-C69)*(VLOOKUP('Reduction Calculations'!D69,'BMP Reduction Factors'!$A$3:$B$46,2,FALSE)*0.75),(100-C69)*(VLOOKUP('Reduction Calculations'!D69,'BMP Reduction Factors'!$A$3:$B$46,2,FALSE)*0.5))</f>
        <v>0</v>
      </c>
      <c r="F69" s="12" t="s">
        <v>1</v>
      </c>
      <c r="G69" s="15">
        <f>IF((E69+C69)&lt;80,(100-E69-C69)*(VLOOKUP('Reduction Calculations'!F69,'BMP Reduction Factors'!$A$3:$B$46,2,FALSE)*0.75),(100-E69-C69)*(VLOOKUP('Reduction Calculations'!F69,'BMP Reduction Factors'!$A$3:$B$46,2,FALSE)*0.5))</f>
        <v>0</v>
      </c>
      <c r="H69" s="13">
        <f>SUM('Reduction Calculations'!C69,E69,G69)/100</f>
        <v>0</v>
      </c>
    </row>
    <row r="70" spans="1:8" ht="39" customHeight="1" thickBot="1" x14ac:dyDescent="0.3">
      <c r="A70" s="21" t="str">
        <f t="array" ref="A70">IFERROR(INDEX('ALCAD Input'!A$2:A$600,SMALL(IF('ALCAD Input'!$T$2:$T$600=10,ROW('ALCAD Input'!A$2:A$600)-ROW('ALCAD Input'!A$2)+1),ROWS('ALCAD Input'!A$2:A67))),"")</f>
        <v/>
      </c>
      <c r="B70" s="12" t="s">
        <v>1</v>
      </c>
      <c r="C70" s="14">
        <f>(100*VLOOKUP('Reduction Calculations'!B70,'BMP Reduction Factors'!$A$3:$B$46,2,FALSE))</f>
        <v>0</v>
      </c>
      <c r="D70" s="12" t="s">
        <v>1</v>
      </c>
      <c r="E70" s="15">
        <f>IF(C70&lt;80,(100-C70)*(VLOOKUP('Reduction Calculations'!D70,'BMP Reduction Factors'!$A$3:$B$46,2,FALSE)*0.75),(100-C70)*(VLOOKUP('Reduction Calculations'!D70,'BMP Reduction Factors'!$A$3:$B$46,2,FALSE)*0.5))</f>
        <v>0</v>
      </c>
      <c r="F70" s="12" t="s">
        <v>1</v>
      </c>
      <c r="G70" s="15">
        <f>IF((E70+C70)&lt;80,(100-E70-C70)*(VLOOKUP('Reduction Calculations'!F70,'BMP Reduction Factors'!$A$3:$B$46,2,FALSE)*0.75),(100-E70-C70)*(VLOOKUP('Reduction Calculations'!F70,'BMP Reduction Factors'!$A$3:$B$46,2,FALSE)*0.5))</f>
        <v>0</v>
      </c>
      <c r="H70" s="13">
        <f>SUM('Reduction Calculations'!C70,E70,G70)/100</f>
        <v>0</v>
      </c>
    </row>
    <row r="71" spans="1:8" ht="39" customHeight="1" thickBot="1" x14ac:dyDescent="0.3">
      <c r="A71" s="21" t="str">
        <f t="array" ref="A71">IFERROR(INDEX('ALCAD Input'!A$2:A$600,SMALL(IF('ALCAD Input'!$T$2:$T$600=10,ROW('ALCAD Input'!A$2:A$600)-ROW('ALCAD Input'!A$2)+1),ROWS('ALCAD Input'!A$2:A68))),"")</f>
        <v/>
      </c>
      <c r="B71" s="12" t="s">
        <v>1</v>
      </c>
      <c r="C71" s="14">
        <f>(100*VLOOKUP('Reduction Calculations'!B71,'BMP Reduction Factors'!$A$3:$B$46,2,FALSE))</f>
        <v>0</v>
      </c>
      <c r="D71" s="12" t="s">
        <v>1</v>
      </c>
      <c r="E71" s="15">
        <f>IF(C71&lt;80,(100-C71)*(VLOOKUP('Reduction Calculations'!D71,'BMP Reduction Factors'!$A$3:$B$46,2,FALSE)*0.75),(100-C71)*(VLOOKUP('Reduction Calculations'!D71,'BMP Reduction Factors'!$A$3:$B$46,2,FALSE)*0.5))</f>
        <v>0</v>
      </c>
      <c r="F71" s="12" t="s">
        <v>1</v>
      </c>
      <c r="G71" s="15">
        <f>IF((E71+C71)&lt;80,(100-E71-C71)*(VLOOKUP('Reduction Calculations'!F71,'BMP Reduction Factors'!$A$3:$B$46,2,FALSE)*0.75),(100-E71-C71)*(VLOOKUP('Reduction Calculations'!F71,'BMP Reduction Factors'!$A$3:$B$46,2,FALSE)*0.5))</f>
        <v>0</v>
      </c>
      <c r="H71" s="13">
        <f>SUM('Reduction Calculations'!C71,E71,G71)/100</f>
        <v>0</v>
      </c>
    </row>
    <row r="72" spans="1:8" ht="39" customHeight="1" thickBot="1" x14ac:dyDescent="0.3">
      <c r="A72" s="21" t="str">
        <f t="array" ref="A72">IFERROR(INDEX('ALCAD Input'!A$2:A$600,SMALL(IF('ALCAD Input'!$T$2:$T$600=10,ROW('ALCAD Input'!A$2:A$600)-ROW('ALCAD Input'!A$2)+1),ROWS('ALCAD Input'!A$2:A69))),"")</f>
        <v/>
      </c>
      <c r="B72" s="12" t="s">
        <v>1</v>
      </c>
      <c r="C72" s="14">
        <f>(100*VLOOKUP('Reduction Calculations'!B72,'BMP Reduction Factors'!$A$3:$B$46,2,FALSE))</f>
        <v>0</v>
      </c>
      <c r="D72" s="12" t="s">
        <v>1</v>
      </c>
      <c r="E72" s="15">
        <f>IF(C72&lt;80,(100-C72)*(VLOOKUP('Reduction Calculations'!D72,'BMP Reduction Factors'!$A$3:$B$46,2,FALSE)*0.75),(100-C72)*(VLOOKUP('Reduction Calculations'!D72,'BMP Reduction Factors'!$A$3:$B$46,2,FALSE)*0.5))</f>
        <v>0</v>
      </c>
      <c r="F72" s="12" t="s">
        <v>1</v>
      </c>
      <c r="G72" s="15">
        <f>IF((E72+C72)&lt;80,(100-E72-C72)*(VLOOKUP('Reduction Calculations'!F72,'BMP Reduction Factors'!$A$3:$B$46,2,FALSE)*0.75),(100-E72-C72)*(VLOOKUP('Reduction Calculations'!F72,'BMP Reduction Factors'!$A$3:$B$46,2,FALSE)*0.5))</f>
        <v>0</v>
      </c>
      <c r="H72" s="13">
        <f>SUM('Reduction Calculations'!C72,E72,G72)/100</f>
        <v>0</v>
      </c>
    </row>
    <row r="73" spans="1:8" ht="39" customHeight="1" thickBot="1" x14ac:dyDescent="0.3">
      <c r="A73" s="21" t="str">
        <f t="array" ref="A73">IFERROR(INDEX('ALCAD Input'!A$2:A$600,SMALL(IF('ALCAD Input'!$T$2:$T$600=10,ROW('ALCAD Input'!A$2:A$600)-ROW('ALCAD Input'!A$2)+1),ROWS('ALCAD Input'!A$2:A70))),"")</f>
        <v/>
      </c>
      <c r="B73" s="12" t="s">
        <v>1</v>
      </c>
      <c r="C73" s="14">
        <f>(100*VLOOKUP('Reduction Calculations'!B73,'BMP Reduction Factors'!$A$3:$B$46,2,FALSE))</f>
        <v>0</v>
      </c>
      <c r="D73" s="12" t="s">
        <v>1</v>
      </c>
      <c r="E73" s="15">
        <f>IF(C73&lt;80,(100-C73)*(VLOOKUP('Reduction Calculations'!D73,'BMP Reduction Factors'!$A$3:$B$46,2,FALSE)*0.75),(100-C73)*(VLOOKUP('Reduction Calculations'!D73,'BMP Reduction Factors'!$A$3:$B$46,2,FALSE)*0.5))</f>
        <v>0</v>
      </c>
      <c r="F73" s="12" t="s">
        <v>1</v>
      </c>
      <c r="G73" s="15">
        <f>IF((E73+C73)&lt;80,(100-E73-C73)*(VLOOKUP('Reduction Calculations'!F73,'BMP Reduction Factors'!$A$3:$B$46,2,FALSE)*0.75),(100-E73-C73)*(VLOOKUP('Reduction Calculations'!F73,'BMP Reduction Factors'!$A$3:$B$46,2,FALSE)*0.5))</f>
        <v>0</v>
      </c>
      <c r="H73" s="13">
        <f>SUM('Reduction Calculations'!C73,E73,G73)/100</f>
        <v>0</v>
      </c>
    </row>
    <row r="74" spans="1:8" ht="39" customHeight="1" thickBot="1" x14ac:dyDescent="0.3">
      <c r="A74" s="21" t="str">
        <f t="array" ref="A74">IFERROR(INDEX('ALCAD Input'!A$2:A$600,SMALL(IF('ALCAD Input'!$T$2:$T$600=10,ROW('ALCAD Input'!A$2:A$600)-ROW('ALCAD Input'!A$2)+1),ROWS('ALCAD Input'!A$2:A71))),"")</f>
        <v/>
      </c>
      <c r="B74" s="12" t="s">
        <v>1</v>
      </c>
      <c r="C74" s="14">
        <f>(100*VLOOKUP('Reduction Calculations'!B74,'BMP Reduction Factors'!$A$3:$B$46,2,FALSE))</f>
        <v>0</v>
      </c>
      <c r="D74" s="12" t="s">
        <v>1</v>
      </c>
      <c r="E74" s="15">
        <f>IF(C74&lt;80,(100-C74)*(VLOOKUP('Reduction Calculations'!D74,'BMP Reduction Factors'!$A$3:$B$46,2,FALSE)*0.75),(100-C74)*(VLOOKUP('Reduction Calculations'!D74,'BMP Reduction Factors'!$A$3:$B$46,2,FALSE)*0.5))</f>
        <v>0</v>
      </c>
      <c r="F74" s="12" t="s">
        <v>1</v>
      </c>
      <c r="G74" s="15">
        <f>IF((E74+C74)&lt;80,(100-E74-C74)*(VLOOKUP('Reduction Calculations'!F74,'BMP Reduction Factors'!$A$3:$B$46,2,FALSE)*0.75),(100-E74-C74)*(VLOOKUP('Reduction Calculations'!F74,'BMP Reduction Factors'!$A$3:$B$46,2,FALSE)*0.5))</f>
        <v>0</v>
      </c>
      <c r="H74" s="13">
        <f>SUM('Reduction Calculations'!C74,E74,G74)/100</f>
        <v>0</v>
      </c>
    </row>
    <row r="75" spans="1:8" ht="39" customHeight="1" thickBot="1" x14ac:dyDescent="0.3">
      <c r="A75" s="21" t="str">
        <f t="array" ref="A75">IFERROR(INDEX('ALCAD Input'!A$2:A$600,SMALL(IF('ALCAD Input'!$T$2:$T$600=10,ROW('ALCAD Input'!A$2:A$600)-ROW('ALCAD Input'!A$2)+1),ROWS('ALCAD Input'!A$2:A72))),"")</f>
        <v/>
      </c>
      <c r="B75" s="12" t="s">
        <v>1</v>
      </c>
      <c r="C75" s="14">
        <f>(100*VLOOKUP('Reduction Calculations'!B75,'BMP Reduction Factors'!$A$3:$B$46,2,FALSE))</f>
        <v>0</v>
      </c>
      <c r="D75" s="12" t="s">
        <v>1</v>
      </c>
      <c r="E75" s="15">
        <f>IF(C75&lt;80,(100-C75)*(VLOOKUP('Reduction Calculations'!D75,'BMP Reduction Factors'!$A$3:$B$46,2,FALSE)*0.75),(100-C75)*(VLOOKUP('Reduction Calculations'!D75,'BMP Reduction Factors'!$A$3:$B$46,2,FALSE)*0.5))</f>
        <v>0</v>
      </c>
      <c r="F75" s="12" t="s">
        <v>1</v>
      </c>
      <c r="G75" s="15">
        <f>IF((E75+C75)&lt;80,(100-E75-C75)*(VLOOKUP('Reduction Calculations'!F75,'BMP Reduction Factors'!$A$3:$B$46,2,FALSE)*0.75),(100-E75-C75)*(VLOOKUP('Reduction Calculations'!F75,'BMP Reduction Factors'!$A$3:$B$46,2,FALSE)*0.5))</f>
        <v>0</v>
      </c>
      <c r="H75" s="13">
        <f>SUM('Reduction Calculations'!C75,E75,G75)/100</f>
        <v>0</v>
      </c>
    </row>
    <row r="76" spans="1:8" ht="39" customHeight="1" thickBot="1" x14ac:dyDescent="0.3">
      <c r="A76" s="21" t="str">
        <f t="array" ref="A76">IFERROR(INDEX('ALCAD Input'!A$2:A$600,SMALL(IF('ALCAD Input'!$T$2:$T$600=10,ROW('ALCAD Input'!A$2:A$600)-ROW('ALCAD Input'!A$2)+1),ROWS('ALCAD Input'!A$2:A73))),"")</f>
        <v/>
      </c>
      <c r="B76" s="12" t="s">
        <v>1</v>
      </c>
      <c r="C76" s="14">
        <f>(100*VLOOKUP('Reduction Calculations'!B76,'BMP Reduction Factors'!$A$3:$B$46,2,FALSE))</f>
        <v>0</v>
      </c>
      <c r="D76" s="12" t="s">
        <v>1</v>
      </c>
      <c r="E76" s="15">
        <f>IF(C76&lt;80,(100-C76)*(VLOOKUP('Reduction Calculations'!D76,'BMP Reduction Factors'!$A$3:$B$46,2,FALSE)*0.75),(100-C76)*(VLOOKUP('Reduction Calculations'!D76,'BMP Reduction Factors'!$A$3:$B$46,2,FALSE)*0.5))</f>
        <v>0</v>
      </c>
      <c r="F76" s="12" t="s">
        <v>1</v>
      </c>
      <c r="G76" s="15">
        <f>IF((E76+C76)&lt;80,(100-E76-C76)*(VLOOKUP('Reduction Calculations'!F76,'BMP Reduction Factors'!$A$3:$B$46,2,FALSE)*0.75),(100-E76-C76)*(VLOOKUP('Reduction Calculations'!F76,'BMP Reduction Factors'!$A$3:$B$46,2,FALSE)*0.5))</f>
        <v>0</v>
      </c>
      <c r="H76" s="13">
        <f>SUM('Reduction Calculations'!C76,E76,G76)/100</f>
        <v>0</v>
      </c>
    </row>
    <row r="77" spans="1:8" ht="39" customHeight="1" thickBot="1" x14ac:dyDescent="0.3">
      <c r="A77" s="21" t="str">
        <f t="array" ref="A77">IFERROR(INDEX('ALCAD Input'!A$2:A$600,SMALL(IF('ALCAD Input'!$T$2:$T$600=10,ROW('ALCAD Input'!A$2:A$600)-ROW('ALCAD Input'!A$2)+1),ROWS('ALCAD Input'!A$2:A74))),"")</f>
        <v/>
      </c>
      <c r="B77" s="12" t="s">
        <v>1</v>
      </c>
      <c r="C77" s="14">
        <f>(100*VLOOKUP('Reduction Calculations'!B77,'BMP Reduction Factors'!$A$3:$B$46,2,FALSE))</f>
        <v>0</v>
      </c>
      <c r="D77" s="12" t="s">
        <v>1</v>
      </c>
      <c r="E77" s="15">
        <f>IF(C77&lt;80,(100-C77)*(VLOOKUP('Reduction Calculations'!D77,'BMP Reduction Factors'!$A$3:$B$46,2,FALSE)*0.75),(100-C77)*(VLOOKUP('Reduction Calculations'!D77,'BMP Reduction Factors'!$A$3:$B$46,2,FALSE)*0.5))</f>
        <v>0</v>
      </c>
      <c r="F77" s="12" t="s">
        <v>1</v>
      </c>
      <c r="G77" s="15">
        <f>IF((E77+C77)&lt;80,(100-E77-C77)*(VLOOKUP('Reduction Calculations'!F77,'BMP Reduction Factors'!$A$3:$B$46,2,FALSE)*0.75),(100-E77-C77)*(VLOOKUP('Reduction Calculations'!F77,'BMP Reduction Factors'!$A$3:$B$46,2,FALSE)*0.5))</f>
        <v>0</v>
      </c>
      <c r="H77" s="13">
        <f>SUM('Reduction Calculations'!C77,E77,G77)/100</f>
        <v>0</v>
      </c>
    </row>
    <row r="78" spans="1:8" ht="39" customHeight="1" thickBot="1" x14ac:dyDescent="0.3">
      <c r="A78" s="21" t="str">
        <f t="array" ref="A78">IFERROR(INDEX('ALCAD Input'!A$2:A$600,SMALL(IF('ALCAD Input'!$T$2:$T$600=10,ROW('ALCAD Input'!A$2:A$600)-ROW('ALCAD Input'!A$2)+1),ROWS('ALCAD Input'!A$2:A75))),"")</f>
        <v/>
      </c>
      <c r="B78" s="12" t="s">
        <v>1</v>
      </c>
      <c r="C78" s="14">
        <f>(100*VLOOKUP('Reduction Calculations'!B78,'BMP Reduction Factors'!$A$3:$B$46,2,FALSE))</f>
        <v>0</v>
      </c>
      <c r="D78" s="12" t="s">
        <v>1</v>
      </c>
      <c r="E78" s="15">
        <f>IF(C78&lt;80,(100-C78)*(VLOOKUP('Reduction Calculations'!D78,'BMP Reduction Factors'!$A$3:$B$46,2,FALSE)*0.75),(100-C78)*(VLOOKUP('Reduction Calculations'!D78,'BMP Reduction Factors'!$A$3:$B$46,2,FALSE)*0.5))</f>
        <v>0</v>
      </c>
      <c r="F78" s="12" t="s">
        <v>1</v>
      </c>
      <c r="G78" s="15">
        <f>IF((E78+C78)&lt;80,(100-E78-C78)*(VLOOKUP('Reduction Calculations'!F78,'BMP Reduction Factors'!$A$3:$B$46,2,FALSE)*0.75),(100-E78-C78)*(VLOOKUP('Reduction Calculations'!F78,'BMP Reduction Factors'!$A$3:$B$46,2,FALSE)*0.5))</f>
        <v>0</v>
      </c>
      <c r="H78" s="13">
        <f>SUM('Reduction Calculations'!C78,E78,G78)/100</f>
        <v>0</v>
      </c>
    </row>
    <row r="79" spans="1:8" ht="39" customHeight="1" thickBot="1" x14ac:dyDescent="0.3">
      <c r="A79" s="21" t="str">
        <f t="array" ref="A79">IFERROR(INDEX('ALCAD Input'!A$2:A$600,SMALL(IF('ALCAD Input'!$T$2:$T$600=10,ROW('ALCAD Input'!A$2:A$600)-ROW('ALCAD Input'!A$2)+1),ROWS('ALCAD Input'!A$2:A76))),"")</f>
        <v/>
      </c>
      <c r="B79" s="12" t="s">
        <v>1</v>
      </c>
      <c r="C79" s="14">
        <f>(100*VLOOKUP('Reduction Calculations'!B79,'BMP Reduction Factors'!$A$3:$B$46,2,FALSE))</f>
        <v>0</v>
      </c>
      <c r="D79" s="12" t="s">
        <v>1</v>
      </c>
      <c r="E79" s="15">
        <f>IF(C79&lt;80,(100-C79)*(VLOOKUP('Reduction Calculations'!D79,'BMP Reduction Factors'!$A$3:$B$46,2,FALSE)*0.75),(100-C79)*(VLOOKUP('Reduction Calculations'!D79,'BMP Reduction Factors'!$A$3:$B$46,2,FALSE)*0.5))</f>
        <v>0</v>
      </c>
      <c r="F79" s="12" t="s">
        <v>1</v>
      </c>
      <c r="G79" s="15">
        <f>IF((E79+C79)&lt;80,(100-E79-C79)*(VLOOKUP('Reduction Calculations'!F79,'BMP Reduction Factors'!$A$3:$B$46,2,FALSE)*0.75),(100-E79-C79)*(VLOOKUP('Reduction Calculations'!F79,'BMP Reduction Factors'!$A$3:$B$46,2,FALSE)*0.5))</f>
        <v>0</v>
      </c>
      <c r="H79" s="13">
        <f>SUM('Reduction Calculations'!C79,E79,G79)/100</f>
        <v>0</v>
      </c>
    </row>
    <row r="80" spans="1:8" ht="39" customHeight="1" thickBot="1" x14ac:dyDescent="0.3">
      <c r="A80" s="21" t="str">
        <f t="array" ref="A80">IFERROR(INDEX('ALCAD Input'!A$2:A$600,SMALL(IF('ALCAD Input'!$T$2:$T$600=10,ROW('ALCAD Input'!A$2:A$600)-ROW('ALCAD Input'!A$2)+1),ROWS('ALCAD Input'!A$2:A77))),"")</f>
        <v/>
      </c>
      <c r="B80" s="12" t="s">
        <v>1</v>
      </c>
      <c r="C80" s="14">
        <f>(100*VLOOKUP('Reduction Calculations'!B80,'BMP Reduction Factors'!$A$3:$B$46,2,FALSE))</f>
        <v>0</v>
      </c>
      <c r="D80" s="12" t="s">
        <v>1</v>
      </c>
      <c r="E80" s="15">
        <f>IF(C80&lt;80,(100-C80)*(VLOOKUP('Reduction Calculations'!D80,'BMP Reduction Factors'!$A$3:$B$46,2,FALSE)*0.75),(100-C80)*(VLOOKUP('Reduction Calculations'!D80,'BMP Reduction Factors'!$A$3:$B$46,2,FALSE)*0.5))</f>
        <v>0</v>
      </c>
      <c r="F80" s="12" t="s">
        <v>1</v>
      </c>
      <c r="G80" s="15">
        <f>IF((E80+C80)&lt;80,(100-E80-C80)*(VLOOKUP('Reduction Calculations'!F80,'BMP Reduction Factors'!$A$3:$B$46,2,FALSE)*0.75),(100-E80-C80)*(VLOOKUP('Reduction Calculations'!F80,'BMP Reduction Factors'!$A$3:$B$46,2,FALSE)*0.5))</f>
        <v>0</v>
      </c>
      <c r="H80" s="13">
        <f>SUM('Reduction Calculations'!C80,E80,G80)/100</f>
        <v>0</v>
      </c>
    </row>
    <row r="81" spans="1:8" ht="39" customHeight="1" thickBot="1" x14ac:dyDescent="0.3">
      <c r="A81" s="21" t="str">
        <f t="array" ref="A81">IFERROR(INDEX('ALCAD Input'!A$2:A$600,SMALL(IF('ALCAD Input'!$T$2:$T$600=10,ROW('ALCAD Input'!A$2:A$600)-ROW('ALCAD Input'!A$2)+1),ROWS('ALCAD Input'!A$2:A78))),"")</f>
        <v/>
      </c>
      <c r="B81" s="12" t="s">
        <v>1</v>
      </c>
      <c r="C81" s="14">
        <f>(100*VLOOKUP('Reduction Calculations'!B81,'BMP Reduction Factors'!$A$3:$B$46,2,FALSE))</f>
        <v>0</v>
      </c>
      <c r="D81" s="12" t="s">
        <v>1</v>
      </c>
      <c r="E81" s="15">
        <f>IF(C81&lt;80,(100-C81)*(VLOOKUP('Reduction Calculations'!D81,'BMP Reduction Factors'!$A$3:$B$46,2,FALSE)*0.75),(100-C81)*(VLOOKUP('Reduction Calculations'!D81,'BMP Reduction Factors'!$A$3:$B$46,2,FALSE)*0.5))</f>
        <v>0</v>
      </c>
      <c r="F81" s="12" t="s">
        <v>1</v>
      </c>
      <c r="G81" s="15">
        <f>IF((E81+C81)&lt;80,(100-E81-C81)*(VLOOKUP('Reduction Calculations'!F81,'BMP Reduction Factors'!$A$3:$B$46,2,FALSE)*0.75),(100-E81-C81)*(VLOOKUP('Reduction Calculations'!F81,'BMP Reduction Factors'!$A$3:$B$46,2,FALSE)*0.5))</f>
        <v>0</v>
      </c>
      <c r="H81" s="13">
        <f>SUM('Reduction Calculations'!C81,E81,G81)/100</f>
        <v>0</v>
      </c>
    </row>
    <row r="82" spans="1:8" ht="39" customHeight="1" thickBot="1" x14ac:dyDescent="0.3">
      <c r="A82" s="21" t="str">
        <f t="array" ref="A82">IFERROR(INDEX('ALCAD Input'!A$2:A$600,SMALL(IF('ALCAD Input'!$T$2:$T$600=10,ROW('ALCAD Input'!A$2:A$600)-ROW('ALCAD Input'!A$2)+1),ROWS('ALCAD Input'!A$2:A79))),"")</f>
        <v/>
      </c>
      <c r="B82" s="12" t="s">
        <v>1</v>
      </c>
      <c r="C82" s="14">
        <f>(100*VLOOKUP('Reduction Calculations'!B82,'BMP Reduction Factors'!$A$3:$B$46,2,FALSE))</f>
        <v>0</v>
      </c>
      <c r="D82" s="12" t="s">
        <v>1</v>
      </c>
      <c r="E82" s="15">
        <f>IF(C82&lt;80,(100-C82)*(VLOOKUP('Reduction Calculations'!D82,'BMP Reduction Factors'!$A$3:$B$46,2,FALSE)*0.75),(100-C82)*(VLOOKUP('Reduction Calculations'!D82,'BMP Reduction Factors'!$A$3:$B$46,2,FALSE)*0.5))</f>
        <v>0</v>
      </c>
      <c r="F82" s="12" t="s">
        <v>1</v>
      </c>
      <c r="G82" s="15">
        <f>IF((E82+C82)&lt;80,(100-E82-C82)*(VLOOKUP('Reduction Calculations'!F82,'BMP Reduction Factors'!$A$3:$B$46,2,FALSE)*0.75),(100-E82-C82)*(VLOOKUP('Reduction Calculations'!F82,'BMP Reduction Factors'!$A$3:$B$46,2,FALSE)*0.5))</f>
        <v>0</v>
      </c>
      <c r="H82" s="13">
        <f>SUM('Reduction Calculations'!C82,E82,G82)/100</f>
        <v>0</v>
      </c>
    </row>
    <row r="83" spans="1:8" ht="39" customHeight="1" thickBot="1" x14ac:dyDescent="0.3">
      <c r="A83" s="21" t="str">
        <f t="array" ref="A83">IFERROR(INDEX('ALCAD Input'!A$2:A$600,SMALL(IF('ALCAD Input'!$T$2:$T$600=10,ROW('ALCAD Input'!A$2:A$600)-ROW('ALCAD Input'!A$2)+1),ROWS('ALCAD Input'!A$2:A80))),"")</f>
        <v/>
      </c>
      <c r="B83" s="12" t="s">
        <v>1</v>
      </c>
      <c r="C83" s="14">
        <f>(100*VLOOKUP('Reduction Calculations'!B83,'BMP Reduction Factors'!$A$3:$B$46,2,FALSE))</f>
        <v>0</v>
      </c>
      <c r="D83" s="12" t="s">
        <v>1</v>
      </c>
      <c r="E83" s="15">
        <f>IF(C83&lt;80,(100-C83)*(VLOOKUP('Reduction Calculations'!D83,'BMP Reduction Factors'!$A$3:$B$46,2,FALSE)*0.75),(100-C83)*(VLOOKUP('Reduction Calculations'!D83,'BMP Reduction Factors'!$A$3:$B$46,2,FALSE)*0.5))</f>
        <v>0</v>
      </c>
      <c r="F83" s="12" t="s">
        <v>1</v>
      </c>
      <c r="G83" s="15">
        <f>IF((E83+C83)&lt;80,(100-E83-C83)*(VLOOKUP('Reduction Calculations'!F83,'BMP Reduction Factors'!$A$3:$B$46,2,FALSE)*0.75),(100-E83-C83)*(VLOOKUP('Reduction Calculations'!F83,'BMP Reduction Factors'!$A$3:$B$46,2,FALSE)*0.5))</f>
        <v>0</v>
      </c>
      <c r="H83" s="13">
        <f>SUM('Reduction Calculations'!C83,E83,G83)/100</f>
        <v>0</v>
      </c>
    </row>
    <row r="84" spans="1:8" ht="39" customHeight="1" thickBot="1" x14ac:dyDescent="0.3">
      <c r="A84" s="21" t="str">
        <f t="array" ref="A84">IFERROR(INDEX('ALCAD Input'!A$2:A$600,SMALL(IF('ALCAD Input'!$T$2:$T$600=10,ROW('ALCAD Input'!A$2:A$600)-ROW('ALCAD Input'!A$2)+1),ROWS('ALCAD Input'!A$2:A81))),"")</f>
        <v/>
      </c>
      <c r="B84" s="12" t="s">
        <v>1</v>
      </c>
      <c r="C84" s="14">
        <f>(100*VLOOKUP('Reduction Calculations'!B84,'BMP Reduction Factors'!$A$3:$B$46,2,FALSE))</f>
        <v>0</v>
      </c>
      <c r="D84" s="12" t="s">
        <v>1</v>
      </c>
      <c r="E84" s="15">
        <f>IF(C84&lt;80,(100-C84)*(VLOOKUP('Reduction Calculations'!D84,'BMP Reduction Factors'!$A$3:$B$46,2,FALSE)*0.75),(100-C84)*(VLOOKUP('Reduction Calculations'!D84,'BMP Reduction Factors'!$A$3:$B$46,2,FALSE)*0.5))</f>
        <v>0</v>
      </c>
      <c r="F84" s="12" t="s">
        <v>1</v>
      </c>
      <c r="G84" s="15">
        <f>IF((E84+C84)&lt;80,(100-E84-C84)*(VLOOKUP('Reduction Calculations'!F84,'BMP Reduction Factors'!$A$3:$B$46,2,FALSE)*0.75),(100-E84-C84)*(VLOOKUP('Reduction Calculations'!F84,'BMP Reduction Factors'!$A$3:$B$46,2,FALSE)*0.5))</f>
        <v>0</v>
      </c>
      <c r="H84" s="13">
        <f>SUM('Reduction Calculations'!C84,E84,G84)/100</f>
        <v>0</v>
      </c>
    </row>
    <row r="85" spans="1:8" ht="39" customHeight="1" thickBot="1" x14ac:dyDescent="0.3">
      <c r="A85" s="21" t="str">
        <f t="array" ref="A85">IFERROR(INDEX('ALCAD Input'!A$2:A$600,SMALL(IF('ALCAD Input'!$T$2:$T$600=10,ROW('ALCAD Input'!A$2:A$600)-ROW('ALCAD Input'!A$2)+1),ROWS('ALCAD Input'!A$2:A82))),"")</f>
        <v/>
      </c>
      <c r="B85" s="12" t="s">
        <v>1</v>
      </c>
      <c r="C85" s="14">
        <f>(100*VLOOKUP('Reduction Calculations'!B85,'BMP Reduction Factors'!$A$3:$B$46,2,FALSE))</f>
        <v>0</v>
      </c>
      <c r="D85" s="12" t="s">
        <v>1</v>
      </c>
      <c r="E85" s="15">
        <f>IF(C85&lt;80,(100-C85)*(VLOOKUP('Reduction Calculations'!D85,'BMP Reduction Factors'!$A$3:$B$46,2,FALSE)*0.75),(100-C85)*(VLOOKUP('Reduction Calculations'!D85,'BMP Reduction Factors'!$A$3:$B$46,2,FALSE)*0.5))</f>
        <v>0</v>
      </c>
      <c r="F85" s="12" t="s">
        <v>1</v>
      </c>
      <c r="G85" s="15">
        <f>IF((E85+C85)&lt;80,(100-E85-C85)*(VLOOKUP('Reduction Calculations'!F85,'BMP Reduction Factors'!$A$3:$B$46,2,FALSE)*0.75),(100-E85-C85)*(VLOOKUP('Reduction Calculations'!F85,'BMP Reduction Factors'!$A$3:$B$46,2,FALSE)*0.5))</f>
        <v>0</v>
      </c>
      <c r="H85" s="13">
        <f>SUM('Reduction Calculations'!C85,E85,G85)/100</f>
        <v>0</v>
      </c>
    </row>
    <row r="86" spans="1:8" ht="39" customHeight="1" thickBot="1" x14ac:dyDescent="0.3">
      <c r="A86" s="21" t="str">
        <f t="array" ref="A86">IFERROR(INDEX('ALCAD Input'!A$2:A$600,SMALL(IF('ALCAD Input'!$T$2:$T$600=10,ROW('ALCAD Input'!A$2:A$600)-ROW('ALCAD Input'!A$2)+1),ROWS('ALCAD Input'!A$2:A83))),"")</f>
        <v/>
      </c>
      <c r="B86" s="12" t="s">
        <v>1</v>
      </c>
      <c r="C86" s="14">
        <f>(100*VLOOKUP('Reduction Calculations'!B86,'BMP Reduction Factors'!$A$3:$B$46,2,FALSE))</f>
        <v>0</v>
      </c>
      <c r="D86" s="12" t="s">
        <v>1</v>
      </c>
      <c r="E86" s="15">
        <f>IF(C86&lt;80,(100-C86)*(VLOOKUP('Reduction Calculations'!D86,'BMP Reduction Factors'!$A$3:$B$46,2,FALSE)*0.75),(100-C86)*(VLOOKUP('Reduction Calculations'!D86,'BMP Reduction Factors'!$A$3:$B$46,2,FALSE)*0.5))</f>
        <v>0</v>
      </c>
      <c r="F86" s="12" t="s">
        <v>1</v>
      </c>
      <c r="G86" s="15">
        <f>IF((E86+C86)&lt;80,(100-E86-C86)*(VLOOKUP('Reduction Calculations'!F86,'BMP Reduction Factors'!$A$3:$B$46,2,FALSE)*0.75),(100-E86-C86)*(VLOOKUP('Reduction Calculations'!F86,'BMP Reduction Factors'!$A$3:$B$46,2,FALSE)*0.5))</f>
        <v>0</v>
      </c>
      <c r="H86" s="13">
        <f>SUM('Reduction Calculations'!C86,E86,G86)/100</f>
        <v>0</v>
      </c>
    </row>
    <row r="87" spans="1:8" ht="39" customHeight="1" thickBot="1" x14ac:dyDescent="0.3">
      <c r="A87" s="21" t="str">
        <f t="array" ref="A87">IFERROR(INDEX('ALCAD Input'!A$2:A$600,SMALL(IF('ALCAD Input'!$T$2:$T$600=10,ROW('ALCAD Input'!A$2:A$600)-ROW('ALCAD Input'!A$2)+1),ROWS('ALCAD Input'!A$2:A84))),"")</f>
        <v/>
      </c>
      <c r="B87" s="12" t="s">
        <v>1</v>
      </c>
      <c r="C87" s="14">
        <f>(100*VLOOKUP('Reduction Calculations'!B87,'BMP Reduction Factors'!$A$3:$B$46,2,FALSE))</f>
        <v>0</v>
      </c>
      <c r="D87" s="12" t="s">
        <v>1</v>
      </c>
      <c r="E87" s="15">
        <f>IF(C87&lt;80,(100-C87)*(VLOOKUP('Reduction Calculations'!D87,'BMP Reduction Factors'!$A$3:$B$46,2,FALSE)*0.75),(100-C87)*(VLOOKUP('Reduction Calculations'!D87,'BMP Reduction Factors'!$A$3:$B$46,2,FALSE)*0.5))</f>
        <v>0</v>
      </c>
      <c r="F87" s="12" t="s">
        <v>1</v>
      </c>
      <c r="G87" s="15">
        <f>IF((E87+C87)&lt;80,(100-E87-C87)*(VLOOKUP('Reduction Calculations'!F87,'BMP Reduction Factors'!$A$3:$B$46,2,FALSE)*0.75),(100-E87-C87)*(VLOOKUP('Reduction Calculations'!F87,'BMP Reduction Factors'!$A$3:$B$46,2,FALSE)*0.5))</f>
        <v>0</v>
      </c>
      <c r="H87" s="13">
        <f>SUM('Reduction Calculations'!C87,E87,G87)/100</f>
        <v>0</v>
      </c>
    </row>
    <row r="88" spans="1:8" ht="39" customHeight="1" thickBot="1" x14ac:dyDescent="0.3">
      <c r="A88" s="21" t="str">
        <f t="array" ref="A88">IFERROR(INDEX('ALCAD Input'!A$2:A$600,SMALL(IF('ALCAD Input'!$T$2:$T$600=10,ROW('ALCAD Input'!A$2:A$600)-ROW('ALCAD Input'!A$2)+1),ROWS('ALCAD Input'!A$2:A85))),"")</f>
        <v/>
      </c>
      <c r="B88" s="12" t="s">
        <v>1</v>
      </c>
      <c r="C88" s="14">
        <f>(100*VLOOKUP('Reduction Calculations'!B88,'BMP Reduction Factors'!$A$3:$B$46,2,FALSE))</f>
        <v>0</v>
      </c>
      <c r="D88" s="12" t="s">
        <v>1</v>
      </c>
      <c r="E88" s="15">
        <f>IF(C88&lt;80,(100-C88)*(VLOOKUP('Reduction Calculations'!D88,'BMP Reduction Factors'!$A$3:$B$46,2,FALSE)*0.75),(100-C88)*(VLOOKUP('Reduction Calculations'!D88,'BMP Reduction Factors'!$A$3:$B$46,2,FALSE)*0.5))</f>
        <v>0</v>
      </c>
      <c r="F88" s="12" t="s">
        <v>1</v>
      </c>
      <c r="G88" s="15">
        <f>IF((E88+C88)&lt;80,(100-E88-C88)*(VLOOKUP('Reduction Calculations'!F88,'BMP Reduction Factors'!$A$3:$B$46,2,FALSE)*0.75),(100-E88-C88)*(VLOOKUP('Reduction Calculations'!F88,'BMP Reduction Factors'!$A$3:$B$46,2,FALSE)*0.5))</f>
        <v>0</v>
      </c>
      <c r="H88" s="13">
        <f>SUM('Reduction Calculations'!C88,E88,G88)/100</f>
        <v>0</v>
      </c>
    </row>
    <row r="89" spans="1:8" ht="39" customHeight="1" thickBot="1" x14ac:dyDescent="0.3">
      <c r="A89" s="21" t="str">
        <f t="array" ref="A89">IFERROR(INDEX('ALCAD Input'!A$2:A$600,SMALL(IF('ALCAD Input'!$T$2:$T$600=10,ROW('ALCAD Input'!A$2:A$600)-ROW('ALCAD Input'!A$2)+1),ROWS('ALCAD Input'!A$2:A86))),"")</f>
        <v/>
      </c>
      <c r="B89" s="12" t="s">
        <v>1</v>
      </c>
      <c r="C89" s="14">
        <f>(100*VLOOKUP('Reduction Calculations'!B89,'BMP Reduction Factors'!$A$3:$B$46,2,FALSE))</f>
        <v>0</v>
      </c>
      <c r="D89" s="12" t="s">
        <v>1</v>
      </c>
      <c r="E89" s="15">
        <f>IF(C89&lt;80,(100-C89)*(VLOOKUP('Reduction Calculations'!D89,'BMP Reduction Factors'!$A$3:$B$46,2,FALSE)*0.75),(100-C89)*(VLOOKUP('Reduction Calculations'!D89,'BMP Reduction Factors'!$A$3:$B$46,2,FALSE)*0.5))</f>
        <v>0</v>
      </c>
      <c r="F89" s="12" t="s">
        <v>1</v>
      </c>
      <c r="G89" s="15">
        <f>IF((E89+C89)&lt;80,(100-E89-C89)*(VLOOKUP('Reduction Calculations'!F89,'BMP Reduction Factors'!$A$3:$B$46,2,FALSE)*0.75),(100-E89-C89)*(VLOOKUP('Reduction Calculations'!F89,'BMP Reduction Factors'!$A$3:$B$46,2,FALSE)*0.5))</f>
        <v>0</v>
      </c>
      <c r="H89" s="13">
        <f>SUM('Reduction Calculations'!C89,E89,G89)/100</f>
        <v>0</v>
      </c>
    </row>
    <row r="90" spans="1:8" ht="39" customHeight="1" thickBot="1" x14ac:dyDescent="0.3">
      <c r="A90" s="21" t="str">
        <f t="array" ref="A90">IFERROR(INDEX('ALCAD Input'!A$2:A$600,SMALL(IF('ALCAD Input'!$T$2:$T$600=10,ROW('ALCAD Input'!A$2:A$600)-ROW('ALCAD Input'!A$2)+1),ROWS('ALCAD Input'!A$2:A87))),"")</f>
        <v/>
      </c>
      <c r="B90" s="12" t="s">
        <v>1</v>
      </c>
      <c r="C90" s="14">
        <f>(100*VLOOKUP('Reduction Calculations'!B90,'BMP Reduction Factors'!$A$3:$B$46,2,FALSE))</f>
        <v>0</v>
      </c>
      <c r="D90" s="12" t="s">
        <v>1</v>
      </c>
      <c r="E90" s="15">
        <f>IF(C90&lt;80,(100-C90)*(VLOOKUP('Reduction Calculations'!D90,'BMP Reduction Factors'!$A$3:$B$46,2,FALSE)*0.75),(100-C90)*(VLOOKUP('Reduction Calculations'!D90,'BMP Reduction Factors'!$A$3:$B$46,2,FALSE)*0.5))</f>
        <v>0</v>
      </c>
      <c r="F90" s="12" t="s">
        <v>1</v>
      </c>
      <c r="G90" s="15">
        <f>IF((E90+C90)&lt;80,(100-E90-C90)*(VLOOKUP('Reduction Calculations'!F90,'BMP Reduction Factors'!$A$3:$B$46,2,FALSE)*0.75),(100-E90-C90)*(VLOOKUP('Reduction Calculations'!F90,'BMP Reduction Factors'!$A$3:$B$46,2,FALSE)*0.5))</f>
        <v>0</v>
      </c>
      <c r="H90" s="13">
        <f>SUM('Reduction Calculations'!C90,E90,G90)/100</f>
        <v>0</v>
      </c>
    </row>
    <row r="91" spans="1:8" ht="39" customHeight="1" thickBot="1" x14ac:dyDescent="0.3">
      <c r="A91" s="21" t="str">
        <f t="array" ref="A91">IFERROR(INDEX('ALCAD Input'!A$2:A$600,SMALL(IF('ALCAD Input'!$T$2:$T$600=10,ROW('ALCAD Input'!A$2:A$600)-ROW('ALCAD Input'!A$2)+1),ROWS('ALCAD Input'!A$2:A88))),"")</f>
        <v/>
      </c>
      <c r="B91" s="12" t="s">
        <v>1</v>
      </c>
      <c r="C91" s="14">
        <f>(100*VLOOKUP('Reduction Calculations'!B91,'BMP Reduction Factors'!$A$3:$B$46,2,FALSE))</f>
        <v>0</v>
      </c>
      <c r="D91" s="12" t="s">
        <v>1</v>
      </c>
      <c r="E91" s="15">
        <f>IF(C91&lt;80,(100-C91)*(VLOOKUP('Reduction Calculations'!D91,'BMP Reduction Factors'!$A$3:$B$46,2,FALSE)*0.75),(100-C91)*(VLOOKUP('Reduction Calculations'!D91,'BMP Reduction Factors'!$A$3:$B$46,2,FALSE)*0.5))</f>
        <v>0</v>
      </c>
      <c r="F91" s="12" t="s">
        <v>1</v>
      </c>
      <c r="G91" s="15">
        <f>IF((E91+C91)&lt;80,(100-E91-C91)*(VLOOKUP('Reduction Calculations'!F91,'BMP Reduction Factors'!$A$3:$B$46,2,FALSE)*0.75),(100-E91-C91)*(VLOOKUP('Reduction Calculations'!F91,'BMP Reduction Factors'!$A$3:$B$46,2,FALSE)*0.5))</f>
        <v>0</v>
      </c>
      <c r="H91" s="13">
        <f>SUM('Reduction Calculations'!C91,E91,G91)/100</f>
        <v>0</v>
      </c>
    </row>
    <row r="92" spans="1:8" ht="39" customHeight="1" thickBot="1" x14ac:dyDescent="0.3">
      <c r="A92" s="21" t="str">
        <f t="array" ref="A92">IFERROR(INDEX('ALCAD Input'!A$2:A$600,SMALL(IF('ALCAD Input'!$T$2:$T$600=10,ROW('ALCAD Input'!A$2:A$600)-ROW('ALCAD Input'!A$2)+1),ROWS('ALCAD Input'!A$2:A89))),"")</f>
        <v/>
      </c>
      <c r="B92" s="12" t="s">
        <v>1</v>
      </c>
      <c r="C92" s="14">
        <f>(100*VLOOKUP('Reduction Calculations'!B92,'BMP Reduction Factors'!$A$3:$B$46,2,FALSE))</f>
        <v>0</v>
      </c>
      <c r="D92" s="12" t="s">
        <v>1</v>
      </c>
      <c r="E92" s="15">
        <f>IF(C92&lt;80,(100-C92)*(VLOOKUP('Reduction Calculations'!D92,'BMP Reduction Factors'!$A$3:$B$46,2,FALSE)*0.75),(100-C92)*(VLOOKUP('Reduction Calculations'!D92,'BMP Reduction Factors'!$A$3:$B$46,2,FALSE)*0.5))</f>
        <v>0</v>
      </c>
      <c r="F92" s="12" t="s">
        <v>1</v>
      </c>
      <c r="G92" s="15">
        <f>IF((E92+C92)&lt;80,(100-E92-C92)*(VLOOKUP('Reduction Calculations'!F92,'BMP Reduction Factors'!$A$3:$B$46,2,FALSE)*0.75),(100-E92-C92)*(VLOOKUP('Reduction Calculations'!F92,'BMP Reduction Factors'!$A$3:$B$46,2,FALSE)*0.5))</f>
        <v>0</v>
      </c>
      <c r="H92" s="13">
        <f>SUM('Reduction Calculations'!C92,E92,G92)/100</f>
        <v>0</v>
      </c>
    </row>
    <row r="93" spans="1:8" ht="39" customHeight="1" thickBot="1" x14ac:dyDescent="0.3">
      <c r="A93" s="21" t="str">
        <f t="array" ref="A93">IFERROR(INDEX('ALCAD Input'!A$2:A$600,SMALL(IF('ALCAD Input'!$T$2:$T$600=10,ROW('ALCAD Input'!A$2:A$600)-ROW('ALCAD Input'!A$2)+1),ROWS('ALCAD Input'!A$2:A90))),"")</f>
        <v/>
      </c>
      <c r="B93" s="12" t="s">
        <v>1</v>
      </c>
      <c r="C93" s="14">
        <f>(100*VLOOKUP('Reduction Calculations'!B93,'BMP Reduction Factors'!$A$3:$B$46,2,FALSE))</f>
        <v>0</v>
      </c>
      <c r="D93" s="12" t="s">
        <v>1</v>
      </c>
      <c r="E93" s="15">
        <f>IF(C93&lt;80,(100-C93)*(VLOOKUP('Reduction Calculations'!D93,'BMP Reduction Factors'!$A$3:$B$46,2,FALSE)*0.75),(100-C93)*(VLOOKUP('Reduction Calculations'!D93,'BMP Reduction Factors'!$A$3:$B$46,2,FALSE)*0.5))</f>
        <v>0</v>
      </c>
      <c r="F93" s="12" t="s">
        <v>1</v>
      </c>
      <c r="G93" s="15">
        <f>IF((E93+C93)&lt;80,(100-E93-C93)*(VLOOKUP('Reduction Calculations'!F93,'BMP Reduction Factors'!$A$3:$B$46,2,FALSE)*0.75),(100-E93-C93)*(VLOOKUP('Reduction Calculations'!F93,'BMP Reduction Factors'!$A$3:$B$46,2,FALSE)*0.5))</f>
        <v>0</v>
      </c>
      <c r="H93" s="13">
        <f>SUM('Reduction Calculations'!C93,E93,G93)/100</f>
        <v>0</v>
      </c>
    </row>
    <row r="94" spans="1:8" ht="39" customHeight="1" thickBot="1" x14ac:dyDescent="0.3">
      <c r="A94" s="21" t="str">
        <f t="array" ref="A94">IFERROR(INDEX('ALCAD Input'!A$2:A$600,SMALL(IF('ALCAD Input'!$T$2:$T$600=10,ROW('ALCAD Input'!A$2:A$600)-ROW('ALCAD Input'!A$2)+1),ROWS('ALCAD Input'!A$2:A91))),"")</f>
        <v/>
      </c>
      <c r="B94" s="12" t="s">
        <v>1</v>
      </c>
      <c r="C94" s="14">
        <f>(100*VLOOKUP('Reduction Calculations'!B94,'BMP Reduction Factors'!$A$3:$B$46,2,FALSE))</f>
        <v>0</v>
      </c>
      <c r="D94" s="12" t="s">
        <v>1</v>
      </c>
      <c r="E94" s="15">
        <f>IF(C94&lt;80,(100-C94)*(VLOOKUP('Reduction Calculations'!D94,'BMP Reduction Factors'!$A$3:$B$46,2,FALSE)*0.75),(100-C94)*(VLOOKUP('Reduction Calculations'!D94,'BMP Reduction Factors'!$A$3:$B$46,2,FALSE)*0.5))</f>
        <v>0</v>
      </c>
      <c r="F94" s="12" t="s">
        <v>1</v>
      </c>
      <c r="G94" s="15">
        <f>IF((E94+C94)&lt;80,(100-E94-C94)*(VLOOKUP('Reduction Calculations'!F94,'BMP Reduction Factors'!$A$3:$B$46,2,FALSE)*0.75),(100-E94-C94)*(VLOOKUP('Reduction Calculations'!F94,'BMP Reduction Factors'!$A$3:$B$46,2,FALSE)*0.5))</f>
        <v>0</v>
      </c>
      <c r="H94" s="13">
        <f>SUM('Reduction Calculations'!C94,E94,G94)/100</f>
        <v>0</v>
      </c>
    </row>
    <row r="95" spans="1:8" ht="39" customHeight="1" thickBot="1" x14ac:dyDescent="0.3">
      <c r="A95" s="21" t="str">
        <f t="array" ref="A95">IFERROR(INDEX('ALCAD Input'!A$2:A$600,SMALL(IF('ALCAD Input'!$T$2:$T$600=10,ROW('ALCAD Input'!A$2:A$600)-ROW('ALCAD Input'!A$2)+1),ROWS('ALCAD Input'!A$2:A92))),"")</f>
        <v/>
      </c>
      <c r="B95" s="12" t="s">
        <v>1</v>
      </c>
      <c r="C95" s="14">
        <f>(100*VLOOKUP('Reduction Calculations'!B95,'BMP Reduction Factors'!$A$3:$B$46,2,FALSE))</f>
        <v>0</v>
      </c>
      <c r="D95" s="12" t="s">
        <v>1</v>
      </c>
      <c r="E95" s="15">
        <f>IF(C95&lt;80,(100-C95)*(VLOOKUP('Reduction Calculations'!D95,'BMP Reduction Factors'!$A$3:$B$46,2,FALSE)*0.75),(100-C95)*(VLOOKUP('Reduction Calculations'!D95,'BMP Reduction Factors'!$A$3:$B$46,2,FALSE)*0.5))</f>
        <v>0</v>
      </c>
      <c r="F95" s="12" t="s">
        <v>1</v>
      </c>
      <c r="G95" s="15">
        <f>IF((E95+C95)&lt;80,(100-E95-C95)*(VLOOKUP('Reduction Calculations'!F95,'BMP Reduction Factors'!$A$3:$B$46,2,FALSE)*0.75),(100-E95-C95)*(VLOOKUP('Reduction Calculations'!F95,'BMP Reduction Factors'!$A$3:$B$46,2,FALSE)*0.5))</f>
        <v>0</v>
      </c>
      <c r="H95" s="13">
        <f>SUM('Reduction Calculations'!C95,E95,G95)/100</f>
        <v>0</v>
      </c>
    </row>
    <row r="96" spans="1:8" ht="39" customHeight="1" thickBot="1" x14ac:dyDescent="0.3">
      <c r="A96" s="21" t="str">
        <f t="array" ref="A96">IFERROR(INDEX('ALCAD Input'!A$2:A$600,SMALL(IF('ALCAD Input'!$T$2:$T$600=10,ROW('ALCAD Input'!A$2:A$600)-ROW('ALCAD Input'!A$2)+1),ROWS('ALCAD Input'!A$2:A93))),"")</f>
        <v/>
      </c>
      <c r="B96" s="12" t="s">
        <v>1</v>
      </c>
      <c r="C96" s="14">
        <f>(100*VLOOKUP('Reduction Calculations'!B96,'BMP Reduction Factors'!$A$3:$B$46,2,FALSE))</f>
        <v>0</v>
      </c>
      <c r="D96" s="12" t="s">
        <v>1</v>
      </c>
      <c r="E96" s="15">
        <f>IF(C96&lt;80,(100-C96)*(VLOOKUP('Reduction Calculations'!D96,'BMP Reduction Factors'!$A$3:$B$46,2,FALSE)*0.75),(100-C96)*(VLOOKUP('Reduction Calculations'!D96,'BMP Reduction Factors'!$A$3:$B$46,2,FALSE)*0.5))</f>
        <v>0</v>
      </c>
      <c r="F96" s="12" t="s">
        <v>1</v>
      </c>
      <c r="G96" s="15">
        <f>IF((E96+C96)&lt;80,(100-E96-C96)*(VLOOKUP('Reduction Calculations'!F96,'BMP Reduction Factors'!$A$3:$B$46,2,FALSE)*0.75),(100-E96-C96)*(VLOOKUP('Reduction Calculations'!F96,'BMP Reduction Factors'!$A$3:$B$46,2,FALSE)*0.5))</f>
        <v>0</v>
      </c>
      <c r="H96" s="13">
        <f>SUM('Reduction Calculations'!C96,E96,G96)/100</f>
        <v>0</v>
      </c>
    </row>
    <row r="97" spans="1:8" ht="39" customHeight="1" thickBot="1" x14ac:dyDescent="0.3">
      <c r="A97" s="21" t="str">
        <f t="array" ref="A97">IFERROR(INDEX('ALCAD Input'!A$2:A$600,SMALL(IF('ALCAD Input'!$T$2:$T$600=10,ROW('ALCAD Input'!A$2:A$600)-ROW('ALCAD Input'!A$2)+1),ROWS('ALCAD Input'!A$2:A94))),"")</f>
        <v/>
      </c>
      <c r="B97" s="12" t="s">
        <v>1</v>
      </c>
      <c r="C97" s="14">
        <f>(100*VLOOKUP('Reduction Calculations'!B97,'BMP Reduction Factors'!$A$3:$B$46,2,FALSE))</f>
        <v>0</v>
      </c>
      <c r="D97" s="12" t="s">
        <v>1</v>
      </c>
      <c r="E97" s="15">
        <f>IF(C97&lt;80,(100-C97)*(VLOOKUP('Reduction Calculations'!D97,'BMP Reduction Factors'!$A$3:$B$46,2,FALSE)*0.75),(100-C97)*(VLOOKUP('Reduction Calculations'!D97,'BMP Reduction Factors'!$A$3:$B$46,2,FALSE)*0.5))</f>
        <v>0</v>
      </c>
      <c r="F97" s="12" t="s">
        <v>1</v>
      </c>
      <c r="G97" s="15">
        <f>IF((E97+C97)&lt;80,(100-E97-C97)*(VLOOKUP('Reduction Calculations'!F97,'BMP Reduction Factors'!$A$3:$B$46,2,FALSE)*0.75),(100-E97-C97)*(VLOOKUP('Reduction Calculations'!F97,'BMP Reduction Factors'!$A$3:$B$46,2,FALSE)*0.5))</f>
        <v>0</v>
      </c>
      <c r="H97" s="13">
        <f>SUM('Reduction Calculations'!C97,E97,G97)/100</f>
        <v>0</v>
      </c>
    </row>
    <row r="98" spans="1:8" ht="39" customHeight="1" thickBot="1" x14ac:dyDescent="0.3">
      <c r="A98" s="21" t="str">
        <f t="array" ref="A98">IFERROR(INDEX('ALCAD Input'!A$2:A$600,SMALL(IF('ALCAD Input'!$T$2:$T$600=10,ROW('ALCAD Input'!A$2:A$600)-ROW('ALCAD Input'!A$2)+1),ROWS('ALCAD Input'!A$2:A95))),"")</f>
        <v/>
      </c>
      <c r="B98" s="12" t="s">
        <v>1</v>
      </c>
      <c r="C98" s="14">
        <f>(100*VLOOKUP('Reduction Calculations'!B98,'BMP Reduction Factors'!$A$3:$B$46,2,FALSE))</f>
        <v>0</v>
      </c>
      <c r="D98" s="12" t="s">
        <v>1</v>
      </c>
      <c r="E98" s="15">
        <f>IF(C98&lt;80,(100-C98)*(VLOOKUP('Reduction Calculations'!D98,'BMP Reduction Factors'!$A$3:$B$46,2,FALSE)*0.75),(100-C98)*(VLOOKUP('Reduction Calculations'!D98,'BMP Reduction Factors'!$A$3:$B$46,2,FALSE)*0.5))</f>
        <v>0</v>
      </c>
      <c r="F98" s="12" t="s">
        <v>1</v>
      </c>
      <c r="G98" s="15">
        <f>IF((E98+C98)&lt;80,(100-E98-C98)*(VLOOKUP('Reduction Calculations'!F98,'BMP Reduction Factors'!$A$3:$B$46,2,FALSE)*0.75),(100-E98-C98)*(VLOOKUP('Reduction Calculations'!F98,'BMP Reduction Factors'!$A$3:$B$46,2,FALSE)*0.5))</f>
        <v>0</v>
      </c>
      <c r="H98" s="13">
        <f>SUM('Reduction Calculations'!C98,E98,G98)/100</f>
        <v>0</v>
      </c>
    </row>
    <row r="99" spans="1:8" ht="39" customHeight="1" thickBot="1" x14ac:dyDescent="0.3">
      <c r="A99" s="21" t="str">
        <f t="array" ref="A99">IFERROR(INDEX('ALCAD Input'!A$2:A$600,SMALL(IF('ALCAD Input'!$T$2:$T$600=10,ROW('ALCAD Input'!A$2:A$600)-ROW('ALCAD Input'!A$2)+1),ROWS('ALCAD Input'!A$2:A96))),"")</f>
        <v/>
      </c>
      <c r="B99" s="12" t="s">
        <v>1</v>
      </c>
      <c r="C99" s="14">
        <f>(100*VLOOKUP('Reduction Calculations'!B99,'BMP Reduction Factors'!$A$3:$B$46,2,FALSE))</f>
        <v>0</v>
      </c>
      <c r="D99" s="12" t="s">
        <v>1</v>
      </c>
      <c r="E99" s="15">
        <f>IF(C99&lt;80,(100-C99)*(VLOOKUP('Reduction Calculations'!D99,'BMP Reduction Factors'!$A$3:$B$46,2,FALSE)*0.75),(100-C99)*(VLOOKUP('Reduction Calculations'!D99,'BMP Reduction Factors'!$A$3:$B$46,2,FALSE)*0.5))</f>
        <v>0</v>
      </c>
      <c r="F99" s="12" t="s">
        <v>1</v>
      </c>
      <c r="G99" s="15">
        <f>IF((E99+C99)&lt;80,(100-E99-C99)*(VLOOKUP('Reduction Calculations'!F99,'BMP Reduction Factors'!$A$3:$B$46,2,FALSE)*0.75),(100-E99-C99)*(VLOOKUP('Reduction Calculations'!F99,'BMP Reduction Factors'!$A$3:$B$46,2,FALSE)*0.5))</f>
        <v>0</v>
      </c>
      <c r="H99" s="13">
        <f>SUM('Reduction Calculations'!C99,E99,G99)/100</f>
        <v>0</v>
      </c>
    </row>
    <row r="100" spans="1:8" ht="39" customHeight="1" thickBot="1" x14ac:dyDescent="0.3">
      <c r="A100" s="21" t="str">
        <f t="array" ref="A100">IFERROR(INDEX('ALCAD Input'!A$2:A$600,SMALL(IF('ALCAD Input'!$T$2:$T$600=10,ROW('ALCAD Input'!A$2:A$600)-ROW('ALCAD Input'!A$2)+1),ROWS('ALCAD Input'!A$2:A97))),"")</f>
        <v/>
      </c>
      <c r="B100" s="12" t="s">
        <v>1</v>
      </c>
      <c r="C100" s="14">
        <f>(100*VLOOKUP('Reduction Calculations'!B100,'BMP Reduction Factors'!$A$3:$B$46,2,FALSE))</f>
        <v>0</v>
      </c>
      <c r="D100" s="12" t="s">
        <v>1</v>
      </c>
      <c r="E100" s="15">
        <f>IF(C100&lt;80,(100-C100)*(VLOOKUP('Reduction Calculations'!D100,'BMP Reduction Factors'!$A$3:$B$46,2,FALSE)*0.75),(100-C100)*(VLOOKUP('Reduction Calculations'!D100,'BMP Reduction Factors'!$A$3:$B$46,2,FALSE)*0.5))</f>
        <v>0</v>
      </c>
      <c r="F100" s="12" t="s">
        <v>1</v>
      </c>
      <c r="G100" s="15">
        <f>IF((E100+C100)&lt;80,(100-E100-C100)*(VLOOKUP('Reduction Calculations'!F100,'BMP Reduction Factors'!$A$3:$B$46,2,FALSE)*0.75),(100-E100-C100)*(VLOOKUP('Reduction Calculations'!F100,'BMP Reduction Factors'!$A$3:$B$46,2,FALSE)*0.5))</f>
        <v>0</v>
      </c>
      <c r="H100" s="13">
        <f>SUM('Reduction Calculations'!C100,E100,G100)/100</f>
        <v>0</v>
      </c>
    </row>
    <row r="101" spans="1:8" ht="39" customHeight="1" thickBot="1" x14ac:dyDescent="0.3">
      <c r="A101" s="21" t="str">
        <f t="array" ref="A101">IFERROR(INDEX('ALCAD Input'!A$2:A$600,SMALL(IF('ALCAD Input'!$T$2:$T$600=10,ROW('ALCAD Input'!A$2:A$600)-ROW('ALCAD Input'!A$2)+1),ROWS('ALCAD Input'!A$2:A98))),"")</f>
        <v/>
      </c>
      <c r="B101" s="12" t="s">
        <v>1</v>
      </c>
      <c r="C101" s="14">
        <f>(100*VLOOKUP('Reduction Calculations'!B101,'BMP Reduction Factors'!$A$3:$B$46,2,FALSE))</f>
        <v>0</v>
      </c>
      <c r="D101" s="12" t="s">
        <v>1</v>
      </c>
      <c r="E101" s="15">
        <f>IF(C101&lt;80,(100-C101)*(VLOOKUP('Reduction Calculations'!D101,'BMP Reduction Factors'!$A$3:$B$46,2,FALSE)*0.75),(100-C101)*(VLOOKUP('Reduction Calculations'!D101,'BMP Reduction Factors'!$A$3:$B$46,2,FALSE)*0.5))</f>
        <v>0</v>
      </c>
      <c r="F101" s="12" t="s">
        <v>1</v>
      </c>
      <c r="G101" s="15">
        <f>IF((E101+C101)&lt;80,(100-E101-C101)*(VLOOKUP('Reduction Calculations'!F101,'BMP Reduction Factors'!$A$3:$B$46,2,FALSE)*0.75),(100-E101-C101)*(VLOOKUP('Reduction Calculations'!F101,'BMP Reduction Factors'!$A$3:$B$46,2,FALSE)*0.5))</f>
        <v>0</v>
      </c>
      <c r="H101" s="13">
        <f>SUM('Reduction Calculations'!C101,E101,G101)/100</f>
        <v>0</v>
      </c>
    </row>
    <row r="102" spans="1:8" ht="39" customHeight="1" thickBot="1" x14ac:dyDescent="0.3">
      <c r="A102" s="21" t="str">
        <f t="array" ref="A102">IFERROR(INDEX('ALCAD Input'!A$2:A$600,SMALL(IF('ALCAD Input'!$T$2:$T$600=10,ROW('ALCAD Input'!A$2:A$600)-ROW('ALCAD Input'!A$2)+1),ROWS('ALCAD Input'!A$2:A99))),"")</f>
        <v/>
      </c>
      <c r="B102" s="12" t="s">
        <v>1</v>
      </c>
      <c r="C102" s="14">
        <f>(100*VLOOKUP('Reduction Calculations'!B102,'BMP Reduction Factors'!$A$3:$B$46,2,FALSE))</f>
        <v>0</v>
      </c>
      <c r="D102" s="12" t="s">
        <v>1</v>
      </c>
      <c r="E102" s="15">
        <f>IF(C102&lt;80,(100-C102)*(VLOOKUP('Reduction Calculations'!D102,'BMP Reduction Factors'!$A$3:$B$46,2,FALSE)*0.75),(100-C102)*(VLOOKUP('Reduction Calculations'!D102,'BMP Reduction Factors'!$A$3:$B$46,2,FALSE)*0.5))</f>
        <v>0</v>
      </c>
      <c r="F102" s="12" t="s">
        <v>1</v>
      </c>
      <c r="G102" s="15">
        <f>IF((E102+C102)&lt;80,(100-E102-C102)*(VLOOKUP('Reduction Calculations'!F102,'BMP Reduction Factors'!$A$3:$B$46,2,FALSE)*0.75),(100-E102-C102)*(VLOOKUP('Reduction Calculations'!F102,'BMP Reduction Factors'!$A$3:$B$46,2,FALSE)*0.5))</f>
        <v>0</v>
      </c>
      <c r="H102" s="13">
        <f>SUM('Reduction Calculations'!C102,E102,G102)/100</f>
        <v>0</v>
      </c>
    </row>
    <row r="103" spans="1:8" ht="39" customHeight="1" thickBot="1" x14ac:dyDescent="0.3">
      <c r="A103" s="21" t="str">
        <f t="array" ref="A103">IFERROR(INDEX('ALCAD Input'!A$2:A$600,SMALL(IF('ALCAD Input'!$T$2:$T$600=10,ROW('ALCAD Input'!A$2:A$600)-ROW('ALCAD Input'!A$2)+1),ROWS('ALCAD Input'!A$2:A100))),"")</f>
        <v/>
      </c>
      <c r="B103" s="12" t="s">
        <v>1</v>
      </c>
      <c r="C103" s="14">
        <f>(100*VLOOKUP('Reduction Calculations'!B103,'BMP Reduction Factors'!$A$3:$B$46,2,FALSE))</f>
        <v>0</v>
      </c>
      <c r="D103" s="12" t="s">
        <v>1</v>
      </c>
      <c r="E103" s="15">
        <f>IF(C103&lt;80,(100-C103)*(VLOOKUP('Reduction Calculations'!D103,'BMP Reduction Factors'!$A$3:$B$46,2,FALSE)*0.75),(100-C103)*(VLOOKUP('Reduction Calculations'!D103,'BMP Reduction Factors'!$A$3:$B$46,2,FALSE)*0.5))</f>
        <v>0</v>
      </c>
      <c r="F103" s="12" t="s">
        <v>1</v>
      </c>
      <c r="G103" s="15">
        <f>IF((E103+C103)&lt;80,(100-E103-C103)*(VLOOKUP('Reduction Calculations'!F103,'BMP Reduction Factors'!$A$3:$B$46,2,FALSE)*0.75),(100-E103-C103)*(VLOOKUP('Reduction Calculations'!F103,'BMP Reduction Factors'!$A$3:$B$46,2,FALSE)*0.5))</f>
        <v>0</v>
      </c>
      <c r="H103" s="13">
        <f>SUM('Reduction Calculations'!C103,E103,G103)/100</f>
        <v>0</v>
      </c>
    </row>
    <row r="104" spans="1:8" ht="39" customHeight="1" thickBot="1" x14ac:dyDescent="0.3">
      <c r="A104" s="21" t="str">
        <f t="array" ref="A104">IFERROR(INDEX('ALCAD Input'!A$2:A$600,SMALL(IF('ALCAD Input'!$T$2:$T$600=10,ROW('ALCAD Input'!A$2:A$600)-ROW('ALCAD Input'!A$2)+1),ROWS('ALCAD Input'!A$2:A101))),"")</f>
        <v/>
      </c>
      <c r="B104" s="12" t="s">
        <v>1</v>
      </c>
      <c r="C104" s="14">
        <f>(100*VLOOKUP('Reduction Calculations'!B104,'BMP Reduction Factors'!$A$3:$B$46,2,FALSE))</f>
        <v>0</v>
      </c>
      <c r="D104" s="12" t="s">
        <v>1</v>
      </c>
      <c r="E104" s="15">
        <f>IF(C104&lt;80,(100-C104)*(VLOOKUP('Reduction Calculations'!D104,'BMP Reduction Factors'!$A$3:$B$46,2,FALSE)*0.75),(100-C104)*(VLOOKUP('Reduction Calculations'!D104,'BMP Reduction Factors'!$A$3:$B$46,2,FALSE)*0.5))</f>
        <v>0</v>
      </c>
      <c r="F104" s="12" t="s">
        <v>1</v>
      </c>
      <c r="G104" s="15">
        <f>IF((E104+C104)&lt;80,(100-E104-C104)*(VLOOKUP('Reduction Calculations'!F104,'BMP Reduction Factors'!$A$3:$B$46,2,FALSE)*0.75),(100-E104-C104)*(VLOOKUP('Reduction Calculations'!F104,'BMP Reduction Factors'!$A$3:$B$46,2,FALSE)*0.5))</f>
        <v>0</v>
      </c>
      <c r="H104" s="13">
        <f>SUM('Reduction Calculations'!C104,E104,G104)/100</f>
        <v>0</v>
      </c>
    </row>
    <row r="105" spans="1:8" ht="39" customHeight="1" thickBot="1" x14ac:dyDescent="0.3">
      <c r="A105" s="21" t="str">
        <f t="array" ref="A105">IFERROR(INDEX('ALCAD Input'!A$2:A$600,SMALL(IF('ALCAD Input'!$T$2:$T$600=10,ROW('ALCAD Input'!A$2:A$600)-ROW('ALCAD Input'!A$2)+1),ROWS('ALCAD Input'!A$2:A102))),"")</f>
        <v/>
      </c>
      <c r="B105" s="12" t="s">
        <v>1</v>
      </c>
      <c r="C105" s="14">
        <f>(100*VLOOKUP('Reduction Calculations'!B105,'BMP Reduction Factors'!$A$3:$B$46,2,FALSE))</f>
        <v>0</v>
      </c>
      <c r="D105" s="12" t="s">
        <v>1</v>
      </c>
      <c r="E105" s="15">
        <f>IF(C105&lt;80,(100-C105)*(VLOOKUP('Reduction Calculations'!D105,'BMP Reduction Factors'!$A$3:$B$46,2,FALSE)*0.75),(100-C105)*(VLOOKUP('Reduction Calculations'!D105,'BMP Reduction Factors'!$A$3:$B$46,2,FALSE)*0.5))</f>
        <v>0</v>
      </c>
      <c r="F105" s="12" t="s">
        <v>1</v>
      </c>
      <c r="G105" s="15">
        <f>IF((E105+C105)&lt;80,(100-E105-C105)*(VLOOKUP('Reduction Calculations'!F105,'BMP Reduction Factors'!$A$3:$B$46,2,FALSE)*0.75),(100-E105-C105)*(VLOOKUP('Reduction Calculations'!F105,'BMP Reduction Factors'!$A$3:$B$46,2,FALSE)*0.5))</f>
        <v>0</v>
      </c>
      <c r="H105" s="13">
        <f>SUM('Reduction Calculations'!C105,E105,G105)/100</f>
        <v>0</v>
      </c>
    </row>
    <row r="106" spans="1:8" ht="39" customHeight="1" thickBot="1" x14ac:dyDescent="0.3">
      <c r="A106" s="21" t="str">
        <f t="array" ref="A106">IFERROR(INDEX('ALCAD Input'!A$2:A$600,SMALL(IF('ALCAD Input'!$T$2:$T$600=10,ROW('ALCAD Input'!A$2:A$600)-ROW('ALCAD Input'!A$2)+1),ROWS('ALCAD Input'!A$2:A103))),"")</f>
        <v/>
      </c>
      <c r="B106" s="12" t="s">
        <v>1</v>
      </c>
      <c r="C106" s="14">
        <f>(100*VLOOKUP('Reduction Calculations'!B106,'BMP Reduction Factors'!$A$3:$B$46,2,FALSE))</f>
        <v>0</v>
      </c>
      <c r="D106" s="12" t="s">
        <v>1</v>
      </c>
      <c r="E106" s="15">
        <f>IF(C106&lt;80,(100-C106)*(VLOOKUP('Reduction Calculations'!D106,'BMP Reduction Factors'!$A$3:$B$46,2,FALSE)*0.75),(100-C106)*(VLOOKUP('Reduction Calculations'!D106,'BMP Reduction Factors'!$A$3:$B$46,2,FALSE)*0.5))</f>
        <v>0</v>
      </c>
      <c r="F106" s="12" t="s">
        <v>1</v>
      </c>
      <c r="G106" s="15">
        <f>IF((E106+C106)&lt;80,(100-E106-C106)*(VLOOKUP('Reduction Calculations'!F106,'BMP Reduction Factors'!$A$3:$B$46,2,FALSE)*0.75),(100-E106-C106)*(VLOOKUP('Reduction Calculations'!F106,'BMP Reduction Factors'!$A$3:$B$46,2,FALSE)*0.5))</f>
        <v>0</v>
      </c>
      <c r="H106" s="13">
        <f>SUM('Reduction Calculations'!C106,E106,G106)/100</f>
        <v>0</v>
      </c>
    </row>
    <row r="107" spans="1:8" ht="39" customHeight="1" thickBot="1" x14ac:dyDescent="0.3">
      <c r="A107" s="21" t="str">
        <f t="array" ref="A107">IFERROR(INDEX('ALCAD Input'!A$2:A$600,SMALL(IF('ALCAD Input'!$T$2:$T$600=10,ROW('ALCAD Input'!A$2:A$600)-ROW('ALCAD Input'!A$2)+1),ROWS('ALCAD Input'!A$2:A104))),"")</f>
        <v/>
      </c>
      <c r="B107" s="12" t="s">
        <v>1</v>
      </c>
      <c r="C107" s="14">
        <f>(100*VLOOKUP('Reduction Calculations'!B107,'BMP Reduction Factors'!$A$3:$B$46,2,FALSE))</f>
        <v>0</v>
      </c>
      <c r="D107" s="12" t="s">
        <v>1</v>
      </c>
      <c r="E107" s="15">
        <f>IF(C107&lt;80,(100-C107)*(VLOOKUP('Reduction Calculations'!D107,'BMP Reduction Factors'!$A$3:$B$46,2,FALSE)*0.75),(100-C107)*(VLOOKUP('Reduction Calculations'!D107,'BMP Reduction Factors'!$A$3:$B$46,2,FALSE)*0.5))</f>
        <v>0</v>
      </c>
      <c r="F107" s="12" t="s">
        <v>1</v>
      </c>
      <c r="G107" s="15">
        <f>IF((E107+C107)&lt;80,(100-E107-C107)*(VLOOKUP('Reduction Calculations'!F107,'BMP Reduction Factors'!$A$3:$B$46,2,FALSE)*0.75),(100-E107-C107)*(VLOOKUP('Reduction Calculations'!F107,'BMP Reduction Factors'!$A$3:$B$46,2,FALSE)*0.5))</f>
        <v>0</v>
      </c>
      <c r="H107" s="13">
        <f>SUM('Reduction Calculations'!C107,E107,G107)/100</f>
        <v>0</v>
      </c>
    </row>
    <row r="108" spans="1:8" ht="39" customHeight="1" thickBot="1" x14ac:dyDescent="0.3">
      <c r="A108" s="21" t="str">
        <f t="array" ref="A108">IFERROR(INDEX('ALCAD Input'!A$2:A$600,SMALL(IF('ALCAD Input'!$T$2:$T$600=10,ROW('ALCAD Input'!A$2:A$600)-ROW('ALCAD Input'!A$2)+1),ROWS('ALCAD Input'!A$2:A105))),"")</f>
        <v/>
      </c>
      <c r="B108" s="12" t="s">
        <v>1</v>
      </c>
      <c r="C108" s="14">
        <f>(100*VLOOKUP('Reduction Calculations'!B108,'BMP Reduction Factors'!$A$3:$B$46,2,FALSE))</f>
        <v>0</v>
      </c>
      <c r="D108" s="12" t="s">
        <v>1</v>
      </c>
      <c r="E108" s="15">
        <f>IF(C108&lt;80,(100-C108)*(VLOOKUP('Reduction Calculations'!D108,'BMP Reduction Factors'!$A$3:$B$46,2,FALSE)*0.75),(100-C108)*(VLOOKUP('Reduction Calculations'!D108,'BMP Reduction Factors'!$A$3:$B$46,2,FALSE)*0.5))</f>
        <v>0</v>
      </c>
      <c r="F108" s="12" t="s">
        <v>1</v>
      </c>
      <c r="G108" s="15">
        <f>IF((E108+C108)&lt;80,(100-E108-C108)*(VLOOKUP('Reduction Calculations'!F108,'BMP Reduction Factors'!$A$3:$B$46,2,FALSE)*0.75),(100-E108-C108)*(VLOOKUP('Reduction Calculations'!F108,'BMP Reduction Factors'!$A$3:$B$46,2,FALSE)*0.5))</f>
        <v>0</v>
      </c>
      <c r="H108" s="13">
        <f>SUM('Reduction Calculations'!C108,E108,G108)/100</f>
        <v>0</v>
      </c>
    </row>
    <row r="109" spans="1:8" ht="39" customHeight="1" thickBot="1" x14ac:dyDescent="0.3">
      <c r="A109" s="21" t="str">
        <f t="array" ref="A109">IFERROR(INDEX('ALCAD Input'!A$2:A$600,SMALL(IF('ALCAD Input'!$T$2:$T$600=10,ROW('ALCAD Input'!A$2:A$600)-ROW('ALCAD Input'!A$2)+1),ROWS('ALCAD Input'!A$2:A106))),"")</f>
        <v/>
      </c>
      <c r="B109" s="12" t="s">
        <v>1</v>
      </c>
      <c r="C109" s="14">
        <f>(100*VLOOKUP('Reduction Calculations'!B109,'BMP Reduction Factors'!$A$3:$B$46,2,FALSE))</f>
        <v>0</v>
      </c>
      <c r="D109" s="12" t="s">
        <v>1</v>
      </c>
      <c r="E109" s="15">
        <f>IF(C109&lt;80,(100-C109)*(VLOOKUP('Reduction Calculations'!D109,'BMP Reduction Factors'!$A$3:$B$46,2,FALSE)*0.75),(100-C109)*(VLOOKUP('Reduction Calculations'!D109,'BMP Reduction Factors'!$A$3:$B$46,2,FALSE)*0.5))</f>
        <v>0</v>
      </c>
      <c r="F109" s="12" t="s">
        <v>1</v>
      </c>
      <c r="G109" s="15">
        <f>IF((E109+C109)&lt;80,(100-E109-C109)*(VLOOKUP('Reduction Calculations'!F109,'BMP Reduction Factors'!$A$3:$B$46,2,FALSE)*0.75),(100-E109-C109)*(VLOOKUP('Reduction Calculations'!F109,'BMP Reduction Factors'!$A$3:$B$46,2,FALSE)*0.5))</f>
        <v>0</v>
      </c>
      <c r="H109" s="13">
        <f>SUM('Reduction Calculations'!C109,E109,G109)/100</f>
        <v>0</v>
      </c>
    </row>
    <row r="110" spans="1:8" ht="39" customHeight="1" thickBot="1" x14ac:dyDescent="0.3">
      <c r="A110" s="21" t="str">
        <f t="array" ref="A110">IFERROR(INDEX('ALCAD Input'!A$2:A$600,SMALL(IF('ALCAD Input'!$T$2:$T$600=10,ROW('ALCAD Input'!A$2:A$600)-ROW('ALCAD Input'!A$2)+1),ROWS('ALCAD Input'!A$2:A107))),"")</f>
        <v/>
      </c>
      <c r="B110" s="12" t="s">
        <v>1</v>
      </c>
      <c r="C110" s="14">
        <f>(100*VLOOKUP('Reduction Calculations'!B110,'BMP Reduction Factors'!$A$3:$B$46,2,FALSE))</f>
        <v>0</v>
      </c>
      <c r="D110" s="12" t="s">
        <v>1</v>
      </c>
      <c r="E110" s="15">
        <f>IF(C110&lt;80,(100-C110)*(VLOOKUP('Reduction Calculations'!D110,'BMP Reduction Factors'!$A$3:$B$46,2,FALSE)*0.75),(100-C110)*(VLOOKUP('Reduction Calculations'!D110,'BMP Reduction Factors'!$A$3:$B$46,2,FALSE)*0.5))</f>
        <v>0</v>
      </c>
      <c r="F110" s="12" t="s">
        <v>1</v>
      </c>
      <c r="G110" s="15">
        <f>IF((E110+C110)&lt;80,(100-E110-C110)*(VLOOKUP('Reduction Calculations'!F110,'BMP Reduction Factors'!$A$3:$B$46,2,FALSE)*0.75),(100-E110-C110)*(VLOOKUP('Reduction Calculations'!F110,'BMP Reduction Factors'!$A$3:$B$46,2,FALSE)*0.5))</f>
        <v>0</v>
      </c>
      <c r="H110" s="13">
        <f>SUM('Reduction Calculations'!C110,E110,G110)/100</f>
        <v>0</v>
      </c>
    </row>
    <row r="111" spans="1:8" ht="39" customHeight="1" thickBot="1" x14ac:dyDescent="0.3">
      <c r="A111" s="21" t="str">
        <f t="array" ref="A111">IFERROR(INDEX('ALCAD Input'!A$2:A$600,SMALL(IF('ALCAD Input'!$T$2:$T$600=10,ROW('ALCAD Input'!A$2:A$600)-ROW('ALCAD Input'!A$2)+1),ROWS('ALCAD Input'!A$2:A108))),"")</f>
        <v/>
      </c>
      <c r="B111" s="12" t="s">
        <v>1</v>
      </c>
      <c r="C111" s="14">
        <f>(100*VLOOKUP('Reduction Calculations'!B111,'BMP Reduction Factors'!$A$3:$B$46,2,FALSE))</f>
        <v>0</v>
      </c>
      <c r="D111" s="12" t="s">
        <v>1</v>
      </c>
      <c r="E111" s="15">
        <f>IF(C111&lt;80,(100-C111)*(VLOOKUP('Reduction Calculations'!D111,'BMP Reduction Factors'!$A$3:$B$46,2,FALSE)*0.75),(100-C111)*(VLOOKUP('Reduction Calculations'!D111,'BMP Reduction Factors'!$A$3:$B$46,2,FALSE)*0.5))</f>
        <v>0</v>
      </c>
      <c r="F111" s="12" t="s">
        <v>1</v>
      </c>
      <c r="G111" s="15">
        <f>IF((E111+C111)&lt;80,(100-E111-C111)*(VLOOKUP('Reduction Calculations'!F111,'BMP Reduction Factors'!$A$3:$B$46,2,FALSE)*0.75),(100-E111-C111)*(VLOOKUP('Reduction Calculations'!F111,'BMP Reduction Factors'!$A$3:$B$46,2,FALSE)*0.5))</f>
        <v>0</v>
      </c>
      <c r="H111" s="13">
        <f>SUM('Reduction Calculations'!C111,E111,G111)/100</f>
        <v>0</v>
      </c>
    </row>
    <row r="112" spans="1:8" ht="39" customHeight="1" thickBot="1" x14ac:dyDescent="0.3">
      <c r="A112" s="21" t="str">
        <f t="array" ref="A112">IFERROR(INDEX('ALCAD Input'!A$2:A$600,SMALL(IF('ALCAD Input'!$T$2:$T$600=10,ROW('ALCAD Input'!A$2:A$600)-ROW('ALCAD Input'!A$2)+1),ROWS('ALCAD Input'!A$2:A109))),"")</f>
        <v/>
      </c>
      <c r="B112" s="12" t="s">
        <v>1</v>
      </c>
      <c r="C112" s="14">
        <f>(100*VLOOKUP('Reduction Calculations'!B112,'BMP Reduction Factors'!$A$3:$B$46,2,FALSE))</f>
        <v>0</v>
      </c>
      <c r="D112" s="12" t="s">
        <v>1</v>
      </c>
      <c r="E112" s="15">
        <f>IF(C112&lt;80,(100-C112)*(VLOOKUP('Reduction Calculations'!D112,'BMP Reduction Factors'!$A$3:$B$46,2,FALSE)*0.75),(100-C112)*(VLOOKUP('Reduction Calculations'!D112,'BMP Reduction Factors'!$A$3:$B$46,2,FALSE)*0.5))</f>
        <v>0</v>
      </c>
      <c r="F112" s="12" t="s">
        <v>1</v>
      </c>
      <c r="G112" s="15">
        <f>IF((E112+C112)&lt;80,(100-E112-C112)*(VLOOKUP('Reduction Calculations'!F112,'BMP Reduction Factors'!$A$3:$B$46,2,FALSE)*0.75),(100-E112-C112)*(VLOOKUP('Reduction Calculations'!F112,'BMP Reduction Factors'!$A$3:$B$46,2,FALSE)*0.5))</f>
        <v>0</v>
      </c>
      <c r="H112" s="13">
        <f>SUM('Reduction Calculations'!C112,E112,G112)/100</f>
        <v>0</v>
      </c>
    </row>
    <row r="113" spans="1:8" ht="39" customHeight="1" thickBot="1" x14ac:dyDescent="0.3">
      <c r="A113" s="21" t="str">
        <f t="array" ref="A113">IFERROR(INDEX('ALCAD Input'!A$2:A$600,SMALL(IF('ALCAD Input'!$T$2:$T$600=10,ROW('ALCAD Input'!A$2:A$600)-ROW('ALCAD Input'!A$2)+1),ROWS('ALCAD Input'!A$2:A110))),"")</f>
        <v/>
      </c>
      <c r="B113" s="12" t="s">
        <v>1</v>
      </c>
      <c r="C113" s="14">
        <f>(100*VLOOKUP('Reduction Calculations'!B113,'BMP Reduction Factors'!$A$3:$B$46,2,FALSE))</f>
        <v>0</v>
      </c>
      <c r="D113" s="12" t="s">
        <v>1</v>
      </c>
      <c r="E113" s="15">
        <f>IF(C113&lt;80,(100-C113)*(VLOOKUP('Reduction Calculations'!D113,'BMP Reduction Factors'!$A$3:$B$46,2,FALSE)*0.75),(100-C113)*(VLOOKUP('Reduction Calculations'!D113,'BMP Reduction Factors'!$A$3:$B$46,2,FALSE)*0.5))</f>
        <v>0</v>
      </c>
      <c r="F113" s="12" t="s">
        <v>1</v>
      </c>
      <c r="G113" s="15">
        <f>IF((E113+C113)&lt;80,(100-E113-C113)*(VLOOKUP('Reduction Calculations'!F113,'BMP Reduction Factors'!$A$3:$B$46,2,FALSE)*0.75),(100-E113-C113)*(VLOOKUP('Reduction Calculations'!F113,'BMP Reduction Factors'!$A$3:$B$46,2,FALSE)*0.5))</f>
        <v>0</v>
      </c>
      <c r="H113" s="13">
        <f>SUM('Reduction Calculations'!C113,E113,G113)/100</f>
        <v>0</v>
      </c>
    </row>
    <row r="114" spans="1:8" ht="39" customHeight="1" thickBot="1" x14ac:dyDescent="0.3">
      <c r="A114" s="21" t="str">
        <f t="array" ref="A114">IFERROR(INDEX('ALCAD Input'!A$2:A$600,SMALL(IF('ALCAD Input'!$T$2:$T$600=10,ROW('ALCAD Input'!A$2:A$600)-ROW('ALCAD Input'!A$2)+1),ROWS('ALCAD Input'!A$2:A111))),"")</f>
        <v/>
      </c>
      <c r="B114" s="12" t="s">
        <v>1</v>
      </c>
      <c r="C114" s="14">
        <f>(100*VLOOKUP('Reduction Calculations'!B114,'BMP Reduction Factors'!$A$3:$B$46,2,FALSE))</f>
        <v>0</v>
      </c>
      <c r="D114" s="12" t="s">
        <v>1</v>
      </c>
      <c r="E114" s="15">
        <f>IF(C114&lt;80,(100-C114)*(VLOOKUP('Reduction Calculations'!D114,'BMP Reduction Factors'!$A$3:$B$46,2,FALSE)*0.75),(100-C114)*(VLOOKUP('Reduction Calculations'!D114,'BMP Reduction Factors'!$A$3:$B$46,2,FALSE)*0.5))</f>
        <v>0</v>
      </c>
      <c r="F114" s="12" t="s">
        <v>1</v>
      </c>
      <c r="G114" s="15">
        <f>IF((E114+C114)&lt;80,(100-E114-C114)*(VLOOKUP('Reduction Calculations'!F114,'BMP Reduction Factors'!$A$3:$B$46,2,FALSE)*0.75),(100-E114-C114)*(VLOOKUP('Reduction Calculations'!F114,'BMP Reduction Factors'!$A$3:$B$46,2,FALSE)*0.5))</f>
        <v>0</v>
      </c>
      <c r="H114" s="13">
        <f>SUM('Reduction Calculations'!C114,E114,G114)/100</f>
        <v>0</v>
      </c>
    </row>
    <row r="115" spans="1:8" ht="39" customHeight="1" thickBot="1" x14ac:dyDescent="0.3">
      <c r="A115" s="21" t="str">
        <f t="array" ref="A115">IFERROR(INDEX('ALCAD Input'!A$2:A$600,SMALL(IF('ALCAD Input'!$T$2:$T$600=10,ROW('ALCAD Input'!A$2:A$600)-ROW('ALCAD Input'!A$2)+1),ROWS('ALCAD Input'!A$2:A112))),"")</f>
        <v/>
      </c>
      <c r="B115" s="12" t="s">
        <v>1</v>
      </c>
      <c r="C115" s="14">
        <f>(100*VLOOKUP('Reduction Calculations'!B115,'BMP Reduction Factors'!$A$3:$B$46,2,FALSE))</f>
        <v>0</v>
      </c>
      <c r="D115" s="12" t="s">
        <v>1</v>
      </c>
      <c r="E115" s="15">
        <f>IF(C115&lt;80,(100-C115)*(VLOOKUP('Reduction Calculations'!D115,'BMP Reduction Factors'!$A$3:$B$46,2,FALSE)*0.75),(100-C115)*(VLOOKUP('Reduction Calculations'!D115,'BMP Reduction Factors'!$A$3:$B$46,2,FALSE)*0.5))</f>
        <v>0</v>
      </c>
      <c r="F115" s="12" t="s">
        <v>1</v>
      </c>
      <c r="G115" s="15">
        <f>IF((E115+C115)&lt;80,(100-E115-C115)*(VLOOKUP('Reduction Calculations'!F115,'BMP Reduction Factors'!$A$3:$B$46,2,FALSE)*0.75),(100-E115-C115)*(VLOOKUP('Reduction Calculations'!F115,'BMP Reduction Factors'!$A$3:$B$46,2,FALSE)*0.5))</f>
        <v>0</v>
      </c>
      <c r="H115" s="13">
        <f>SUM('Reduction Calculations'!C115,E115,G115)/100</f>
        <v>0</v>
      </c>
    </row>
    <row r="116" spans="1:8" ht="39" customHeight="1" thickBot="1" x14ac:dyDescent="0.3">
      <c r="A116" s="21" t="str">
        <f t="array" ref="A116">IFERROR(INDEX('ALCAD Input'!A$2:A$600,SMALL(IF('ALCAD Input'!$T$2:$T$600=10,ROW('ALCAD Input'!A$2:A$600)-ROW('ALCAD Input'!A$2)+1),ROWS('ALCAD Input'!A$2:A113))),"")</f>
        <v/>
      </c>
      <c r="B116" s="12" t="s">
        <v>1</v>
      </c>
      <c r="C116" s="14">
        <f>(100*VLOOKUP('Reduction Calculations'!B116,'BMP Reduction Factors'!$A$3:$B$46,2,FALSE))</f>
        <v>0</v>
      </c>
      <c r="D116" s="12" t="s">
        <v>1</v>
      </c>
      <c r="E116" s="15">
        <f>IF(C116&lt;80,(100-C116)*(VLOOKUP('Reduction Calculations'!D116,'BMP Reduction Factors'!$A$3:$B$46,2,FALSE)*0.75),(100-C116)*(VLOOKUP('Reduction Calculations'!D116,'BMP Reduction Factors'!$A$3:$B$46,2,FALSE)*0.5))</f>
        <v>0</v>
      </c>
      <c r="F116" s="12" t="s">
        <v>1</v>
      </c>
      <c r="G116" s="15">
        <f>IF((E116+C116)&lt;80,(100-E116-C116)*(VLOOKUP('Reduction Calculations'!F116,'BMP Reduction Factors'!$A$3:$B$46,2,FALSE)*0.75),(100-E116-C116)*(VLOOKUP('Reduction Calculations'!F116,'BMP Reduction Factors'!$A$3:$B$46,2,FALSE)*0.5))</f>
        <v>0</v>
      </c>
      <c r="H116" s="13">
        <f>SUM('Reduction Calculations'!C116,E116,G116)/100</f>
        <v>0</v>
      </c>
    </row>
    <row r="117" spans="1:8" ht="39" customHeight="1" thickBot="1" x14ac:dyDescent="0.3">
      <c r="A117" s="21" t="str">
        <f t="array" ref="A117">IFERROR(INDEX('ALCAD Input'!A$2:A$600,SMALL(IF('ALCAD Input'!$T$2:$T$600=10,ROW('ALCAD Input'!A$2:A$600)-ROW('ALCAD Input'!A$2)+1),ROWS('ALCAD Input'!A$2:A114))),"")</f>
        <v/>
      </c>
      <c r="B117" s="12" t="s">
        <v>1</v>
      </c>
      <c r="C117" s="14">
        <f>(100*VLOOKUP('Reduction Calculations'!B117,'BMP Reduction Factors'!$A$3:$B$46,2,FALSE))</f>
        <v>0</v>
      </c>
      <c r="D117" s="12" t="s">
        <v>1</v>
      </c>
      <c r="E117" s="15">
        <f>IF(C117&lt;80,(100-C117)*(VLOOKUP('Reduction Calculations'!D117,'BMP Reduction Factors'!$A$3:$B$46,2,FALSE)*0.75),(100-C117)*(VLOOKUP('Reduction Calculations'!D117,'BMP Reduction Factors'!$A$3:$B$46,2,FALSE)*0.5))</f>
        <v>0</v>
      </c>
      <c r="F117" s="12" t="s">
        <v>1</v>
      </c>
      <c r="G117" s="15">
        <f>IF((E117+C117)&lt;80,(100-E117-C117)*(VLOOKUP('Reduction Calculations'!F117,'BMP Reduction Factors'!$A$3:$B$46,2,FALSE)*0.75),(100-E117-C117)*(VLOOKUP('Reduction Calculations'!F117,'BMP Reduction Factors'!$A$3:$B$46,2,FALSE)*0.5))</f>
        <v>0</v>
      </c>
      <c r="H117" s="13">
        <f>SUM('Reduction Calculations'!C117,E117,G117)/100</f>
        <v>0</v>
      </c>
    </row>
    <row r="118" spans="1:8" ht="39" customHeight="1" thickBot="1" x14ac:dyDescent="0.3">
      <c r="A118" s="21" t="str">
        <f t="array" ref="A118">IFERROR(INDEX('ALCAD Input'!A$2:A$600,SMALL(IF('ALCAD Input'!$T$2:$T$600=10,ROW('ALCAD Input'!A$2:A$600)-ROW('ALCAD Input'!A$2)+1),ROWS('ALCAD Input'!A$2:A115))),"")</f>
        <v/>
      </c>
      <c r="B118" s="12" t="s">
        <v>1</v>
      </c>
      <c r="C118" s="14">
        <f>(100*VLOOKUP('Reduction Calculations'!B118,'BMP Reduction Factors'!$A$3:$B$46,2,FALSE))</f>
        <v>0</v>
      </c>
      <c r="D118" s="12" t="s">
        <v>1</v>
      </c>
      <c r="E118" s="15">
        <f>IF(C118&lt;80,(100-C118)*(VLOOKUP('Reduction Calculations'!D118,'BMP Reduction Factors'!$A$3:$B$46,2,FALSE)*0.75),(100-C118)*(VLOOKUP('Reduction Calculations'!D118,'BMP Reduction Factors'!$A$3:$B$46,2,FALSE)*0.5))</f>
        <v>0</v>
      </c>
      <c r="F118" s="12" t="s">
        <v>1</v>
      </c>
      <c r="G118" s="15">
        <f>IF((E118+C118)&lt;80,(100-E118-C118)*(VLOOKUP('Reduction Calculations'!F118,'BMP Reduction Factors'!$A$3:$B$46,2,FALSE)*0.75),(100-E118-C118)*(VLOOKUP('Reduction Calculations'!F118,'BMP Reduction Factors'!$A$3:$B$46,2,FALSE)*0.5))</f>
        <v>0</v>
      </c>
      <c r="H118" s="13">
        <f>SUM('Reduction Calculations'!C118,E118,G118)/100</f>
        <v>0</v>
      </c>
    </row>
    <row r="119" spans="1:8" ht="39" customHeight="1" thickBot="1" x14ac:dyDescent="0.3">
      <c r="A119" s="21" t="str">
        <f t="array" ref="A119">IFERROR(INDEX('ALCAD Input'!A$2:A$600,SMALL(IF('ALCAD Input'!$T$2:$T$600=10,ROW('ALCAD Input'!A$2:A$600)-ROW('ALCAD Input'!A$2)+1),ROWS('ALCAD Input'!A$2:A116))),"")</f>
        <v/>
      </c>
      <c r="B119" s="12" t="s">
        <v>1</v>
      </c>
      <c r="C119" s="14">
        <f>(100*VLOOKUP('Reduction Calculations'!B119,'BMP Reduction Factors'!$A$3:$B$46,2,FALSE))</f>
        <v>0</v>
      </c>
      <c r="D119" s="12" t="s">
        <v>1</v>
      </c>
      <c r="E119" s="15">
        <f>IF(C119&lt;80,(100-C119)*(VLOOKUP('Reduction Calculations'!D119,'BMP Reduction Factors'!$A$3:$B$46,2,FALSE)*0.75),(100-C119)*(VLOOKUP('Reduction Calculations'!D119,'BMP Reduction Factors'!$A$3:$B$46,2,FALSE)*0.5))</f>
        <v>0</v>
      </c>
      <c r="F119" s="12" t="s">
        <v>1</v>
      </c>
      <c r="G119" s="15">
        <f>IF((E119+C119)&lt;80,(100-E119-C119)*(VLOOKUP('Reduction Calculations'!F119,'BMP Reduction Factors'!$A$3:$B$46,2,FALSE)*0.75),(100-E119-C119)*(VLOOKUP('Reduction Calculations'!F119,'BMP Reduction Factors'!$A$3:$B$46,2,FALSE)*0.5))</f>
        <v>0</v>
      </c>
      <c r="H119" s="13">
        <f>SUM('Reduction Calculations'!C119,E119,G119)/100</f>
        <v>0</v>
      </c>
    </row>
    <row r="120" spans="1:8" ht="39" customHeight="1" thickBot="1" x14ac:dyDescent="0.3">
      <c r="A120" s="21" t="str">
        <f t="array" ref="A120">IFERROR(INDEX('ALCAD Input'!A$2:A$600,SMALL(IF('ALCAD Input'!$T$2:$T$600=10,ROW('ALCAD Input'!A$2:A$600)-ROW('ALCAD Input'!A$2)+1),ROWS('ALCAD Input'!A$2:A117))),"")</f>
        <v/>
      </c>
      <c r="B120" s="12" t="s">
        <v>1</v>
      </c>
      <c r="C120" s="14">
        <f>(100*VLOOKUP('Reduction Calculations'!B120,'BMP Reduction Factors'!$A$3:$B$46,2,FALSE))</f>
        <v>0</v>
      </c>
      <c r="D120" s="12" t="s">
        <v>1</v>
      </c>
      <c r="E120" s="15">
        <f>IF(C120&lt;80,(100-C120)*(VLOOKUP('Reduction Calculations'!D120,'BMP Reduction Factors'!$A$3:$B$46,2,FALSE)*0.75),(100-C120)*(VLOOKUP('Reduction Calculations'!D120,'BMP Reduction Factors'!$A$3:$B$46,2,FALSE)*0.5))</f>
        <v>0</v>
      </c>
      <c r="F120" s="12" t="s">
        <v>1</v>
      </c>
      <c r="G120" s="15">
        <f>IF((E120+C120)&lt;80,(100-E120-C120)*(VLOOKUP('Reduction Calculations'!F120,'BMP Reduction Factors'!$A$3:$B$46,2,FALSE)*0.75),(100-E120-C120)*(VLOOKUP('Reduction Calculations'!F120,'BMP Reduction Factors'!$A$3:$B$46,2,FALSE)*0.5))</f>
        <v>0</v>
      </c>
      <c r="H120" s="13">
        <f>SUM('Reduction Calculations'!C120,E120,G120)/100</f>
        <v>0</v>
      </c>
    </row>
    <row r="121" spans="1:8" ht="39" customHeight="1" thickBot="1" x14ac:dyDescent="0.3">
      <c r="A121" s="21" t="str">
        <f t="array" ref="A121">IFERROR(INDEX('ALCAD Input'!A$2:A$600,SMALL(IF('ALCAD Input'!$T$2:$T$600=10,ROW('ALCAD Input'!A$2:A$600)-ROW('ALCAD Input'!A$2)+1),ROWS('ALCAD Input'!A$2:A118))),"")</f>
        <v/>
      </c>
      <c r="B121" s="12" t="s">
        <v>1</v>
      </c>
      <c r="C121" s="14">
        <f>(100*VLOOKUP('Reduction Calculations'!B121,'BMP Reduction Factors'!$A$3:$B$46,2,FALSE))</f>
        <v>0</v>
      </c>
      <c r="D121" s="12" t="s">
        <v>1</v>
      </c>
      <c r="E121" s="15">
        <f>IF(C121&lt;80,(100-C121)*(VLOOKUP('Reduction Calculations'!D121,'BMP Reduction Factors'!$A$3:$B$46,2,FALSE)*0.75),(100-C121)*(VLOOKUP('Reduction Calculations'!D121,'BMP Reduction Factors'!$A$3:$B$46,2,FALSE)*0.5))</f>
        <v>0</v>
      </c>
      <c r="F121" s="12" t="s">
        <v>1</v>
      </c>
      <c r="G121" s="15">
        <f>IF((E121+C121)&lt;80,(100-E121-C121)*(VLOOKUP('Reduction Calculations'!F121,'BMP Reduction Factors'!$A$3:$B$46,2,FALSE)*0.75),(100-E121-C121)*(VLOOKUP('Reduction Calculations'!F121,'BMP Reduction Factors'!$A$3:$B$46,2,FALSE)*0.5))</f>
        <v>0</v>
      </c>
      <c r="H121" s="13">
        <f>SUM('Reduction Calculations'!C121,E121,G121)/100</f>
        <v>0</v>
      </c>
    </row>
    <row r="122" spans="1:8" ht="39" customHeight="1" thickBot="1" x14ac:dyDescent="0.3">
      <c r="A122" s="21" t="str">
        <f t="array" ref="A122">IFERROR(INDEX('ALCAD Input'!A$2:A$600,SMALL(IF('ALCAD Input'!$T$2:$T$600=10,ROW('ALCAD Input'!A$2:A$600)-ROW('ALCAD Input'!A$2)+1),ROWS('ALCAD Input'!A$2:A119))),"")</f>
        <v/>
      </c>
      <c r="B122" s="12" t="s">
        <v>1</v>
      </c>
      <c r="C122" s="14">
        <f>(100*VLOOKUP('Reduction Calculations'!B122,'BMP Reduction Factors'!$A$3:$B$46,2,FALSE))</f>
        <v>0</v>
      </c>
      <c r="D122" s="12" t="s">
        <v>1</v>
      </c>
      <c r="E122" s="15">
        <f>IF(C122&lt;80,(100-C122)*(VLOOKUP('Reduction Calculations'!D122,'BMP Reduction Factors'!$A$3:$B$46,2,FALSE)*0.75),(100-C122)*(VLOOKUP('Reduction Calculations'!D122,'BMP Reduction Factors'!$A$3:$B$46,2,FALSE)*0.5))</f>
        <v>0</v>
      </c>
      <c r="F122" s="12" t="s">
        <v>1</v>
      </c>
      <c r="G122" s="15">
        <f>IF((E122+C122)&lt;80,(100-E122-C122)*(VLOOKUP('Reduction Calculations'!F122,'BMP Reduction Factors'!$A$3:$B$46,2,FALSE)*0.75),(100-E122-C122)*(VLOOKUP('Reduction Calculations'!F122,'BMP Reduction Factors'!$A$3:$B$46,2,FALSE)*0.5))</f>
        <v>0</v>
      </c>
      <c r="H122" s="13">
        <f>SUM('Reduction Calculations'!C122,E122,G122)/100</f>
        <v>0</v>
      </c>
    </row>
    <row r="123" spans="1:8" ht="39" customHeight="1" thickBot="1" x14ac:dyDescent="0.3">
      <c r="A123" s="21" t="str">
        <f t="array" ref="A123">IFERROR(INDEX('ALCAD Input'!A$2:A$600,SMALL(IF('ALCAD Input'!$T$2:$T$600=10,ROW('ALCAD Input'!A$2:A$600)-ROW('ALCAD Input'!A$2)+1),ROWS('ALCAD Input'!A$2:A120))),"")</f>
        <v/>
      </c>
      <c r="B123" s="12" t="s">
        <v>1</v>
      </c>
      <c r="C123" s="14">
        <f>(100*VLOOKUP('Reduction Calculations'!B123,'BMP Reduction Factors'!$A$3:$B$46,2,FALSE))</f>
        <v>0</v>
      </c>
      <c r="D123" s="12" t="s">
        <v>1</v>
      </c>
      <c r="E123" s="15">
        <f>IF(C123&lt;80,(100-C123)*(VLOOKUP('Reduction Calculations'!D123,'BMP Reduction Factors'!$A$3:$B$46,2,FALSE)*0.75),(100-C123)*(VLOOKUP('Reduction Calculations'!D123,'BMP Reduction Factors'!$A$3:$B$46,2,FALSE)*0.5))</f>
        <v>0</v>
      </c>
      <c r="F123" s="12" t="s">
        <v>1</v>
      </c>
      <c r="G123" s="15">
        <f>IF((E123+C123)&lt;80,(100-E123-C123)*(VLOOKUP('Reduction Calculations'!F123,'BMP Reduction Factors'!$A$3:$B$46,2,FALSE)*0.75),(100-E123-C123)*(VLOOKUP('Reduction Calculations'!F123,'BMP Reduction Factors'!$A$3:$B$46,2,FALSE)*0.5))</f>
        <v>0</v>
      </c>
      <c r="H123" s="13">
        <f>SUM('Reduction Calculations'!C123,E123,G123)/100</f>
        <v>0</v>
      </c>
    </row>
    <row r="124" spans="1:8" ht="39" customHeight="1" thickBot="1" x14ac:dyDescent="0.3">
      <c r="A124" s="21" t="str">
        <f t="array" ref="A124">IFERROR(INDEX('ALCAD Input'!A$2:A$600,SMALL(IF('ALCAD Input'!$T$2:$T$600=10,ROW('ALCAD Input'!A$2:A$600)-ROW('ALCAD Input'!A$2)+1),ROWS('ALCAD Input'!A$2:A121))),"")</f>
        <v/>
      </c>
      <c r="B124" s="12" t="s">
        <v>1</v>
      </c>
      <c r="C124" s="14">
        <f>(100*VLOOKUP('Reduction Calculations'!B124,'BMP Reduction Factors'!$A$3:$B$46,2,FALSE))</f>
        <v>0</v>
      </c>
      <c r="D124" s="12" t="s">
        <v>1</v>
      </c>
      <c r="E124" s="15">
        <f>IF(C124&lt;80,(100-C124)*(VLOOKUP('Reduction Calculations'!D124,'BMP Reduction Factors'!$A$3:$B$46,2,FALSE)*0.75),(100-C124)*(VLOOKUP('Reduction Calculations'!D124,'BMP Reduction Factors'!$A$3:$B$46,2,FALSE)*0.5))</f>
        <v>0</v>
      </c>
      <c r="F124" s="12" t="s">
        <v>1</v>
      </c>
      <c r="G124" s="15">
        <f>IF((E124+C124)&lt;80,(100-E124-C124)*(VLOOKUP('Reduction Calculations'!F124,'BMP Reduction Factors'!$A$3:$B$46,2,FALSE)*0.75),(100-E124-C124)*(VLOOKUP('Reduction Calculations'!F124,'BMP Reduction Factors'!$A$3:$B$46,2,FALSE)*0.5))</f>
        <v>0</v>
      </c>
      <c r="H124" s="13">
        <f>SUM('Reduction Calculations'!C124,E124,G124)/100</f>
        <v>0</v>
      </c>
    </row>
    <row r="125" spans="1:8" ht="39" customHeight="1" thickBot="1" x14ac:dyDescent="0.3">
      <c r="A125" s="21" t="str">
        <f t="array" ref="A125">IFERROR(INDEX('ALCAD Input'!A$2:A$600,SMALL(IF('ALCAD Input'!$T$2:$T$600=10,ROW('ALCAD Input'!A$2:A$600)-ROW('ALCAD Input'!A$2)+1),ROWS('ALCAD Input'!A$2:A122))),"")</f>
        <v/>
      </c>
      <c r="B125" s="12" t="s">
        <v>1</v>
      </c>
      <c r="C125" s="14">
        <f>(100*VLOOKUP('Reduction Calculations'!B125,'BMP Reduction Factors'!$A$3:$B$46,2,FALSE))</f>
        <v>0</v>
      </c>
      <c r="D125" s="12" t="s">
        <v>1</v>
      </c>
      <c r="E125" s="15">
        <f>IF(C125&lt;80,(100-C125)*(VLOOKUP('Reduction Calculations'!D125,'BMP Reduction Factors'!$A$3:$B$46,2,FALSE)*0.75),(100-C125)*(VLOOKUP('Reduction Calculations'!D125,'BMP Reduction Factors'!$A$3:$B$46,2,FALSE)*0.5))</f>
        <v>0</v>
      </c>
      <c r="F125" s="12" t="s">
        <v>1</v>
      </c>
      <c r="G125" s="15">
        <f>IF((E125+C125)&lt;80,(100-E125-C125)*(VLOOKUP('Reduction Calculations'!F125,'BMP Reduction Factors'!$A$3:$B$46,2,FALSE)*0.75),(100-E125-C125)*(VLOOKUP('Reduction Calculations'!F125,'BMP Reduction Factors'!$A$3:$B$46,2,FALSE)*0.5))</f>
        <v>0</v>
      </c>
      <c r="H125" s="13">
        <f>SUM('Reduction Calculations'!C125,E125,G125)/100</f>
        <v>0</v>
      </c>
    </row>
    <row r="126" spans="1:8" ht="39" customHeight="1" thickBot="1" x14ac:dyDescent="0.3">
      <c r="A126" s="21" t="str">
        <f t="array" ref="A126">IFERROR(INDEX('ALCAD Input'!A$2:A$600,SMALL(IF('ALCAD Input'!$T$2:$T$600=10,ROW('ALCAD Input'!A$2:A$600)-ROW('ALCAD Input'!A$2)+1),ROWS('ALCAD Input'!A$2:A123))),"")</f>
        <v/>
      </c>
      <c r="B126" s="12" t="s">
        <v>1</v>
      </c>
      <c r="C126" s="14">
        <f>(100*VLOOKUP('Reduction Calculations'!B126,'BMP Reduction Factors'!$A$3:$B$46,2,FALSE))</f>
        <v>0</v>
      </c>
      <c r="D126" s="12" t="s">
        <v>1</v>
      </c>
      <c r="E126" s="15">
        <f>IF(C126&lt;80,(100-C126)*(VLOOKUP('Reduction Calculations'!D126,'BMP Reduction Factors'!$A$3:$B$46,2,FALSE)*0.75),(100-C126)*(VLOOKUP('Reduction Calculations'!D126,'BMP Reduction Factors'!$A$3:$B$46,2,FALSE)*0.5))</f>
        <v>0</v>
      </c>
      <c r="F126" s="12" t="s">
        <v>1</v>
      </c>
      <c r="G126" s="15">
        <f>IF((E126+C126)&lt;80,(100-E126-C126)*(VLOOKUP('Reduction Calculations'!F126,'BMP Reduction Factors'!$A$3:$B$46,2,FALSE)*0.75),(100-E126-C126)*(VLOOKUP('Reduction Calculations'!F126,'BMP Reduction Factors'!$A$3:$B$46,2,FALSE)*0.5))</f>
        <v>0</v>
      </c>
      <c r="H126" s="13">
        <f>SUM('Reduction Calculations'!C126,E126,G126)/100</f>
        <v>0</v>
      </c>
    </row>
    <row r="127" spans="1:8" ht="39" customHeight="1" thickBot="1" x14ac:dyDescent="0.3">
      <c r="A127" s="21" t="str">
        <f t="array" ref="A127">IFERROR(INDEX('ALCAD Input'!A$2:A$600,SMALL(IF('ALCAD Input'!$T$2:$T$600=10,ROW('ALCAD Input'!A$2:A$600)-ROW('ALCAD Input'!A$2)+1),ROWS('ALCAD Input'!A$2:A124))),"")</f>
        <v/>
      </c>
      <c r="B127" s="12" t="s">
        <v>1</v>
      </c>
      <c r="C127" s="14">
        <f>(100*VLOOKUP('Reduction Calculations'!B127,'BMP Reduction Factors'!$A$3:$B$46,2,FALSE))</f>
        <v>0</v>
      </c>
      <c r="D127" s="12" t="s">
        <v>1</v>
      </c>
      <c r="E127" s="15">
        <f>IF(C127&lt;80,(100-C127)*(VLOOKUP('Reduction Calculations'!D127,'BMP Reduction Factors'!$A$3:$B$46,2,FALSE)*0.75),(100-C127)*(VLOOKUP('Reduction Calculations'!D127,'BMP Reduction Factors'!$A$3:$B$46,2,FALSE)*0.5))</f>
        <v>0</v>
      </c>
      <c r="F127" s="12" t="s">
        <v>1</v>
      </c>
      <c r="G127" s="15">
        <f>IF((E127+C127)&lt;80,(100-E127-C127)*(VLOOKUP('Reduction Calculations'!F127,'BMP Reduction Factors'!$A$3:$B$46,2,FALSE)*0.75),(100-E127-C127)*(VLOOKUP('Reduction Calculations'!F127,'BMP Reduction Factors'!$A$3:$B$46,2,FALSE)*0.5))</f>
        <v>0</v>
      </c>
      <c r="H127" s="13">
        <f>SUM('Reduction Calculations'!C127,E127,G127)/100</f>
        <v>0</v>
      </c>
    </row>
    <row r="128" spans="1:8" ht="39" customHeight="1" thickBot="1" x14ac:dyDescent="0.3">
      <c r="A128" s="21" t="str">
        <f t="array" ref="A128">IFERROR(INDEX('ALCAD Input'!A$2:A$600,SMALL(IF('ALCAD Input'!$T$2:$T$600=10,ROW('ALCAD Input'!A$2:A$600)-ROW('ALCAD Input'!A$2)+1),ROWS('ALCAD Input'!A$2:A125))),"")</f>
        <v/>
      </c>
      <c r="B128" s="12" t="s">
        <v>1</v>
      </c>
      <c r="C128" s="14">
        <f>(100*VLOOKUP('Reduction Calculations'!B128,'BMP Reduction Factors'!$A$3:$B$46,2,FALSE))</f>
        <v>0</v>
      </c>
      <c r="D128" s="12" t="s">
        <v>1</v>
      </c>
      <c r="E128" s="15">
        <f>IF(C128&lt;80,(100-C128)*(VLOOKUP('Reduction Calculations'!D128,'BMP Reduction Factors'!$A$3:$B$46,2,FALSE)*0.75),(100-C128)*(VLOOKUP('Reduction Calculations'!D128,'BMP Reduction Factors'!$A$3:$B$46,2,FALSE)*0.5))</f>
        <v>0</v>
      </c>
      <c r="F128" s="12" t="s">
        <v>1</v>
      </c>
      <c r="G128" s="15">
        <f>IF((E128+C128)&lt;80,(100-E128-C128)*(VLOOKUP('Reduction Calculations'!F128,'BMP Reduction Factors'!$A$3:$B$46,2,FALSE)*0.75),(100-E128-C128)*(VLOOKUP('Reduction Calculations'!F128,'BMP Reduction Factors'!$A$3:$B$46,2,FALSE)*0.5))</f>
        <v>0</v>
      </c>
      <c r="H128" s="13">
        <f>SUM('Reduction Calculations'!C128,E128,G128)/100</f>
        <v>0</v>
      </c>
    </row>
    <row r="129" spans="1:8" ht="39" customHeight="1" thickBot="1" x14ac:dyDescent="0.3">
      <c r="A129" s="21" t="str">
        <f t="array" ref="A129">IFERROR(INDEX('ALCAD Input'!A$2:A$600,SMALL(IF('ALCAD Input'!$T$2:$T$600=10,ROW('ALCAD Input'!A$2:A$600)-ROW('ALCAD Input'!A$2)+1),ROWS('ALCAD Input'!A$2:A126))),"")</f>
        <v/>
      </c>
      <c r="B129" s="12" t="s">
        <v>1</v>
      </c>
      <c r="C129" s="14">
        <f>(100*VLOOKUP('Reduction Calculations'!B129,'BMP Reduction Factors'!$A$3:$B$46,2,FALSE))</f>
        <v>0</v>
      </c>
      <c r="D129" s="12" t="s">
        <v>1</v>
      </c>
      <c r="E129" s="15">
        <f>IF(C129&lt;80,(100-C129)*(VLOOKUP('Reduction Calculations'!D129,'BMP Reduction Factors'!$A$3:$B$46,2,FALSE)*0.75),(100-C129)*(VLOOKUP('Reduction Calculations'!D129,'BMP Reduction Factors'!$A$3:$B$46,2,FALSE)*0.5))</f>
        <v>0</v>
      </c>
      <c r="F129" s="12" t="s">
        <v>1</v>
      </c>
      <c r="G129" s="15">
        <f>IF((E129+C129)&lt;80,(100-E129-C129)*(VLOOKUP('Reduction Calculations'!F129,'BMP Reduction Factors'!$A$3:$B$46,2,FALSE)*0.75),(100-E129-C129)*(VLOOKUP('Reduction Calculations'!F129,'BMP Reduction Factors'!$A$3:$B$46,2,FALSE)*0.5))</f>
        <v>0</v>
      </c>
      <c r="H129" s="13">
        <f>SUM('Reduction Calculations'!C129,E129,G129)/100</f>
        <v>0</v>
      </c>
    </row>
    <row r="130" spans="1:8" ht="39" customHeight="1" thickBot="1" x14ac:dyDescent="0.3">
      <c r="A130" s="21" t="str">
        <f t="array" ref="A130">IFERROR(INDEX('ALCAD Input'!A$2:A$600,SMALL(IF('ALCAD Input'!$T$2:$T$600=10,ROW('ALCAD Input'!A$2:A$600)-ROW('ALCAD Input'!A$2)+1),ROWS('ALCAD Input'!A$2:A127))),"")</f>
        <v/>
      </c>
      <c r="B130" s="12" t="s">
        <v>1</v>
      </c>
      <c r="C130" s="14">
        <f>(100*VLOOKUP('Reduction Calculations'!B130,'BMP Reduction Factors'!$A$3:$B$46,2,FALSE))</f>
        <v>0</v>
      </c>
      <c r="D130" s="12" t="s">
        <v>1</v>
      </c>
      <c r="E130" s="15">
        <f>IF(C130&lt;80,(100-C130)*(VLOOKUP('Reduction Calculations'!D130,'BMP Reduction Factors'!$A$3:$B$46,2,FALSE)*0.75),(100-C130)*(VLOOKUP('Reduction Calculations'!D130,'BMP Reduction Factors'!$A$3:$B$46,2,FALSE)*0.5))</f>
        <v>0</v>
      </c>
      <c r="F130" s="12" t="s">
        <v>1</v>
      </c>
      <c r="G130" s="15">
        <f>IF((E130+C130)&lt;80,(100-E130-C130)*(VLOOKUP('Reduction Calculations'!F130,'BMP Reduction Factors'!$A$3:$B$46,2,FALSE)*0.75),(100-E130-C130)*(VLOOKUP('Reduction Calculations'!F130,'BMP Reduction Factors'!$A$3:$B$46,2,FALSE)*0.5))</f>
        <v>0</v>
      </c>
      <c r="H130" s="13">
        <f>SUM('Reduction Calculations'!C130,E130,G130)/100</f>
        <v>0</v>
      </c>
    </row>
    <row r="131" spans="1:8" ht="39" customHeight="1" thickBot="1" x14ac:dyDescent="0.3">
      <c r="A131" s="21" t="str">
        <f t="array" ref="A131">IFERROR(INDEX('ALCAD Input'!A$2:A$600,SMALL(IF('ALCAD Input'!$T$2:$T$600=10,ROW('ALCAD Input'!A$2:A$600)-ROW('ALCAD Input'!A$2)+1),ROWS('ALCAD Input'!A$2:A128))),"")</f>
        <v/>
      </c>
      <c r="B131" s="12" t="s">
        <v>1</v>
      </c>
      <c r="C131" s="14">
        <f>(100*VLOOKUP('Reduction Calculations'!B131,'BMP Reduction Factors'!$A$3:$B$46,2,FALSE))</f>
        <v>0</v>
      </c>
      <c r="D131" s="12" t="s">
        <v>1</v>
      </c>
      <c r="E131" s="15">
        <f>IF(C131&lt;80,(100-C131)*(VLOOKUP('Reduction Calculations'!D131,'BMP Reduction Factors'!$A$3:$B$46,2,FALSE)*0.75),(100-C131)*(VLOOKUP('Reduction Calculations'!D131,'BMP Reduction Factors'!$A$3:$B$46,2,FALSE)*0.5))</f>
        <v>0</v>
      </c>
      <c r="F131" s="12" t="s">
        <v>1</v>
      </c>
      <c r="G131" s="15">
        <f>IF((E131+C131)&lt;80,(100-E131-C131)*(VLOOKUP('Reduction Calculations'!F131,'BMP Reduction Factors'!$A$3:$B$46,2,FALSE)*0.75),(100-E131-C131)*(VLOOKUP('Reduction Calculations'!F131,'BMP Reduction Factors'!$A$3:$B$46,2,FALSE)*0.5))</f>
        <v>0</v>
      </c>
      <c r="H131" s="13">
        <f>SUM('Reduction Calculations'!C131,E131,G131)/100</f>
        <v>0</v>
      </c>
    </row>
    <row r="132" spans="1:8" ht="39" customHeight="1" thickBot="1" x14ac:dyDescent="0.3">
      <c r="A132" s="21" t="str">
        <f t="array" ref="A132">IFERROR(INDEX('ALCAD Input'!A$2:A$600,SMALL(IF('ALCAD Input'!$T$2:$T$600=10,ROW('ALCAD Input'!A$2:A$600)-ROW('ALCAD Input'!A$2)+1),ROWS('ALCAD Input'!A$2:A129))),"")</f>
        <v/>
      </c>
      <c r="B132" s="12" t="s">
        <v>1</v>
      </c>
      <c r="C132" s="14">
        <f>(100*VLOOKUP('Reduction Calculations'!B132,'BMP Reduction Factors'!$A$3:$B$46,2,FALSE))</f>
        <v>0</v>
      </c>
      <c r="D132" s="12" t="s">
        <v>1</v>
      </c>
      <c r="E132" s="15">
        <f>IF(C132&lt;80,(100-C132)*(VLOOKUP('Reduction Calculations'!D132,'BMP Reduction Factors'!$A$3:$B$46,2,FALSE)*0.75),(100-C132)*(VLOOKUP('Reduction Calculations'!D132,'BMP Reduction Factors'!$A$3:$B$46,2,FALSE)*0.5))</f>
        <v>0</v>
      </c>
      <c r="F132" s="12" t="s">
        <v>1</v>
      </c>
      <c r="G132" s="15">
        <f>IF((E132+C132)&lt;80,(100-E132-C132)*(VLOOKUP('Reduction Calculations'!F132,'BMP Reduction Factors'!$A$3:$B$46,2,FALSE)*0.75),(100-E132-C132)*(VLOOKUP('Reduction Calculations'!F132,'BMP Reduction Factors'!$A$3:$B$46,2,FALSE)*0.5))</f>
        <v>0</v>
      </c>
      <c r="H132" s="13">
        <f>SUM('Reduction Calculations'!C132,E132,G132)/100</f>
        <v>0</v>
      </c>
    </row>
    <row r="133" spans="1:8" ht="39" customHeight="1" thickBot="1" x14ac:dyDescent="0.3">
      <c r="A133" s="21" t="str">
        <f t="array" ref="A133">IFERROR(INDEX('ALCAD Input'!A$2:A$600,SMALL(IF('ALCAD Input'!$T$2:$T$600=10,ROW('ALCAD Input'!A$2:A$600)-ROW('ALCAD Input'!A$2)+1),ROWS('ALCAD Input'!A$2:A130))),"")</f>
        <v/>
      </c>
      <c r="B133" s="12" t="s">
        <v>1</v>
      </c>
      <c r="C133" s="14">
        <f>(100*VLOOKUP('Reduction Calculations'!B133,'BMP Reduction Factors'!$A$3:$B$46,2,FALSE))</f>
        <v>0</v>
      </c>
      <c r="D133" s="12" t="s">
        <v>1</v>
      </c>
      <c r="E133" s="15">
        <f>IF(C133&lt;80,(100-C133)*(VLOOKUP('Reduction Calculations'!D133,'BMP Reduction Factors'!$A$3:$B$46,2,FALSE)*0.75),(100-C133)*(VLOOKUP('Reduction Calculations'!D133,'BMP Reduction Factors'!$A$3:$B$46,2,FALSE)*0.5))</f>
        <v>0</v>
      </c>
      <c r="F133" s="12" t="s">
        <v>1</v>
      </c>
      <c r="G133" s="15">
        <f>IF((E133+C133)&lt;80,(100-E133-C133)*(VLOOKUP('Reduction Calculations'!F133,'BMP Reduction Factors'!$A$3:$B$46,2,FALSE)*0.75),(100-E133-C133)*(VLOOKUP('Reduction Calculations'!F133,'BMP Reduction Factors'!$A$3:$B$46,2,FALSE)*0.5))</f>
        <v>0</v>
      </c>
      <c r="H133" s="13">
        <f>SUM('Reduction Calculations'!C133,E133,G133)/100</f>
        <v>0</v>
      </c>
    </row>
    <row r="134" spans="1:8" ht="39" customHeight="1" thickBot="1" x14ac:dyDescent="0.3">
      <c r="A134" s="21" t="str">
        <f t="array" ref="A134">IFERROR(INDEX('ALCAD Input'!A$2:A$600,SMALL(IF('ALCAD Input'!$T$2:$T$600=10,ROW('ALCAD Input'!A$2:A$600)-ROW('ALCAD Input'!A$2)+1),ROWS('ALCAD Input'!A$2:A131))),"")</f>
        <v/>
      </c>
      <c r="B134" s="12" t="s">
        <v>1</v>
      </c>
      <c r="C134" s="14">
        <f>(100*VLOOKUP('Reduction Calculations'!B134,'BMP Reduction Factors'!$A$3:$B$46,2,FALSE))</f>
        <v>0</v>
      </c>
      <c r="D134" s="12" t="s">
        <v>1</v>
      </c>
      <c r="E134" s="15">
        <f>IF(C134&lt;80,(100-C134)*(VLOOKUP('Reduction Calculations'!D134,'BMP Reduction Factors'!$A$3:$B$46,2,FALSE)*0.75),(100-C134)*(VLOOKUP('Reduction Calculations'!D134,'BMP Reduction Factors'!$A$3:$B$46,2,FALSE)*0.5))</f>
        <v>0</v>
      </c>
      <c r="F134" s="12" t="s">
        <v>1</v>
      </c>
      <c r="G134" s="15">
        <f>IF((E134+C134)&lt;80,(100-E134-C134)*(VLOOKUP('Reduction Calculations'!F134,'BMP Reduction Factors'!$A$3:$B$46,2,FALSE)*0.75),(100-E134-C134)*(VLOOKUP('Reduction Calculations'!F134,'BMP Reduction Factors'!$A$3:$B$46,2,FALSE)*0.5))</f>
        <v>0</v>
      </c>
      <c r="H134" s="13">
        <f>SUM('Reduction Calculations'!C134,E134,G134)/100</f>
        <v>0</v>
      </c>
    </row>
    <row r="135" spans="1:8" ht="39" customHeight="1" thickBot="1" x14ac:dyDescent="0.3">
      <c r="A135" s="21" t="str">
        <f t="array" ref="A135">IFERROR(INDEX('ALCAD Input'!A$2:A$600,SMALL(IF('ALCAD Input'!$T$2:$T$600=10,ROW('ALCAD Input'!A$2:A$600)-ROW('ALCAD Input'!A$2)+1),ROWS('ALCAD Input'!A$2:A132))),"")</f>
        <v/>
      </c>
      <c r="B135" s="12" t="s">
        <v>1</v>
      </c>
      <c r="C135" s="14">
        <f>(100*VLOOKUP('Reduction Calculations'!B135,'BMP Reduction Factors'!$A$3:$B$46,2,FALSE))</f>
        <v>0</v>
      </c>
      <c r="D135" s="12" t="s">
        <v>1</v>
      </c>
      <c r="E135" s="15">
        <f>IF(C135&lt;80,(100-C135)*(VLOOKUP('Reduction Calculations'!D135,'BMP Reduction Factors'!$A$3:$B$46,2,FALSE)*0.75),(100-C135)*(VLOOKUP('Reduction Calculations'!D135,'BMP Reduction Factors'!$A$3:$B$46,2,FALSE)*0.5))</f>
        <v>0</v>
      </c>
      <c r="F135" s="12" t="s">
        <v>1</v>
      </c>
      <c r="G135" s="15">
        <f>IF((E135+C135)&lt;80,(100-E135-C135)*(VLOOKUP('Reduction Calculations'!F135,'BMP Reduction Factors'!$A$3:$B$46,2,FALSE)*0.75),(100-E135-C135)*(VLOOKUP('Reduction Calculations'!F135,'BMP Reduction Factors'!$A$3:$B$46,2,FALSE)*0.5))</f>
        <v>0</v>
      </c>
      <c r="H135" s="13">
        <f>SUM('Reduction Calculations'!C135,E135,G135)/100</f>
        <v>0</v>
      </c>
    </row>
    <row r="136" spans="1:8" ht="39" customHeight="1" thickBot="1" x14ac:dyDescent="0.3">
      <c r="A136" s="21" t="str">
        <f t="array" ref="A136">IFERROR(INDEX('ALCAD Input'!A$2:A$600,SMALL(IF('ALCAD Input'!$T$2:$T$600=10,ROW('ALCAD Input'!A$2:A$600)-ROW('ALCAD Input'!A$2)+1),ROWS('ALCAD Input'!A$2:A133))),"")</f>
        <v/>
      </c>
      <c r="B136" s="12" t="s">
        <v>1</v>
      </c>
      <c r="C136" s="14">
        <f>(100*VLOOKUP('Reduction Calculations'!B136,'BMP Reduction Factors'!$A$3:$B$46,2,FALSE))</f>
        <v>0</v>
      </c>
      <c r="D136" s="12" t="s">
        <v>1</v>
      </c>
      <c r="E136" s="15">
        <f>IF(C136&lt;80,(100-C136)*(VLOOKUP('Reduction Calculations'!D136,'BMP Reduction Factors'!$A$3:$B$46,2,FALSE)*0.75),(100-C136)*(VLOOKUP('Reduction Calculations'!D136,'BMP Reduction Factors'!$A$3:$B$46,2,FALSE)*0.5))</f>
        <v>0</v>
      </c>
      <c r="F136" s="12" t="s">
        <v>1</v>
      </c>
      <c r="G136" s="15">
        <f>IF((E136+C136)&lt;80,(100-E136-C136)*(VLOOKUP('Reduction Calculations'!F136,'BMP Reduction Factors'!$A$3:$B$46,2,FALSE)*0.75),(100-E136-C136)*(VLOOKUP('Reduction Calculations'!F136,'BMP Reduction Factors'!$A$3:$B$46,2,FALSE)*0.5))</f>
        <v>0</v>
      </c>
      <c r="H136" s="13">
        <f>SUM('Reduction Calculations'!C136,E136,G136)/100</f>
        <v>0</v>
      </c>
    </row>
    <row r="137" spans="1:8" ht="39" customHeight="1" thickBot="1" x14ac:dyDescent="0.3">
      <c r="A137" s="21" t="str">
        <f t="array" ref="A137">IFERROR(INDEX('ALCAD Input'!A$2:A$600,SMALL(IF('ALCAD Input'!$T$2:$T$600=10,ROW('ALCAD Input'!A$2:A$600)-ROW('ALCAD Input'!A$2)+1),ROWS('ALCAD Input'!A$2:A134))),"")</f>
        <v/>
      </c>
      <c r="B137" s="12" t="s">
        <v>1</v>
      </c>
      <c r="C137" s="14">
        <f>(100*VLOOKUP('Reduction Calculations'!B137,'BMP Reduction Factors'!$A$3:$B$46,2,FALSE))</f>
        <v>0</v>
      </c>
      <c r="D137" s="12" t="s">
        <v>1</v>
      </c>
      <c r="E137" s="15">
        <f>IF(C137&lt;80,(100-C137)*(VLOOKUP('Reduction Calculations'!D137,'BMP Reduction Factors'!$A$3:$B$46,2,FALSE)*0.75),(100-C137)*(VLOOKUP('Reduction Calculations'!D137,'BMP Reduction Factors'!$A$3:$B$46,2,FALSE)*0.5))</f>
        <v>0</v>
      </c>
      <c r="F137" s="12" t="s">
        <v>1</v>
      </c>
      <c r="G137" s="15">
        <f>IF((E137+C137)&lt;80,(100-E137-C137)*(VLOOKUP('Reduction Calculations'!F137,'BMP Reduction Factors'!$A$3:$B$46,2,FALSE)*0.75),(100-E137-C137)*(VLOOKUP('Reduction Calculations'!F137,'BMP Reduction Factors'!$A$3:$B$46,2,FALSE)*0.5))</f>
        <v>0</v>
      </c>
      <c r="H137" s="13">
        <f>SUM('Reduction Calculations'!C137,E137,G137)/100</f>
        <v>0</v>
      </c>
    </row>
    <row r="138" spans="1:8" ht="39" customHeight="1" thickBot="1" x14ac:dyDescent="0.3">
      <c r="A138" s="21" t="str">
        <f t="array" ref="A138">IFERROR(INDEX('ALCAD Input'!A$2:A$600,SMALL(IF('ALCAD Input'!$T$2:$T$600=10,ROW('ALCAD Input'!A$2:A$600)-ROW('ALCAD Input'!A$2)+1),ROWS('ALCAD Input'!A$2:A135))),"")</f>
        <v/>
      </c>
      <c r="B138" s="12" t="s">
        <v>1</v>
      </c>
      <c r="C138" s="14">
        <f>(100*VLOOKUP('Reduction Calculations'!B138,'BMP Reduction Factors'!$A$3:$B$46,2,FALSE))</f>
        <v>0</v>
      </c>
      <c r="D138" s="12" t="s">
        <v>1</v>
      </c>
      <c r="E138" s="15">
        <f>IF(C138&lt;80,(100-C138)*(VLOOKUP('Reduction Calculations'!D138,'BMP Reduction Factors'!$A$3:$B$46,2,FALSE)*0.75),(100-C138)*(VLOOKUP('Reduction Calculations'!D138,'BMP Reduction Factors'!$A$3:$B$46,2,FALSE)*0.5))</f>
        <v>0</v>
      </c>
      <c r="F138" s="12" t="s">
        <v>1</v>
      </c>
      <c r="G138" s="15">
        <f>IF((E138+C138)&lt;80,(100-E138-C138)*(VLOOKUP('Reduction Calculations'!F138,'BMP Reduction Factors'!$A$3:$B$46,2,FALSE)*0.75),(100-E138-C138)*(VLOOKUP('Reduction Calculations'!F138,'BMP Reduction Factors'!$A$3:$B$46,2,FALSE)*0.5))</f>
        <v>0</v>
      </c>
      <c r="H138" s="13">
        <f>SUM('Reduction Calculations'!C138,E138,G138)/100</f>
        <v>0</v>
      </c>
    </row>
    <row r="139" spans="1:8" ht="39" customHeight="1" thickBot="1" x14ac:dyDescent="0.3">
      <c r="A139" s="21" t="str">
        <f t="array" ref="A139">IFERROR(INDEX('ALCAD Input'!A$2:A$600,SMALL(IF('ALCAD Input'!$T$2:$T$600=10,ROW('ALCAD Input'!A$2:A$600)-ROW('ALCAD Input'!A$2)+1),ROWS('ALCAD Input'!A$2:A136))),"")</f>
        <v/>
      </c>
      <c r="B139" s="12" t="s">
        <v>1</v>
      </c>
      <c r="C139" s="14">
        <f>(100*VLOOKUP('Reduction Calculations'!B139,'BMP Reduction Factors'!$A$3:$B$46,2,FALSE))</f>
        <v>0</v>
      </c>
      <c r="D139" s="12" t="s">
        <v>1</v>
      </c>
      <c r="E139" s="15">
        <f>IF(C139&lt;80,(100-C139)*(VLOOKUP('Reduction Calculations'!D139,'BMP Reduction Factors'!$A$3:$B$46,2,FALSE)*0.75),(100-C139)*(VLOOKUP('Reduction Calculations'!D139,'BMP Reduction Factors'!$A$3:$B$46,2,FALSE)*0.5))</f>
        <v>0</v>
      </c>
      <c r="F139" s="12" t="s">
        <v>1</v>
      </c>
      <c r="G139" s="15">
        <f>IF((E139+C139)&lt;80,(100-E139-C139)*(VLOOKUP('Reduction Calculations'!F139,'BMP Reduction Factors'!$A$3:$B$46,2,FALSE)*0.75),(100-E139-C139)*(VLOOKUP('Reduction Calculations'!F139,'BMP Reduction Factors'!$A$3:$B$46,2,FALSE)*0.5))</f>
        <v>0</v>
      </c>
      <c r="H139" s="13">
        <f>SUM('Reduction Calculations'!C139,E139,G139)/100</f>
        <v>0</v>
      </c>
    </row>
    <row r="140" spans="1:8" ht="39" customHeight="1" thickBot="1" x14ac:dyDescent="0.3">
      <c r="A140" s="21" t="str">
        <f t="array" ref="A140">IFERROR(INDEX('ALCAD Input'!A$2:A$600,SMALL(IF('ALCAD Input'!$T$2:$T$600=10,ROW('ALCAD Input'!A$2:A$600)-ROW('ALCAD Input'!A$2)+1),ROWS('ALCAD Input'!A$2:A137))),"")</f>
        <v/>
      </c>
      <c r="B140" s="12" t="s">
        <v>1</v>
      </c>
      <c r="C140" s="14">
        <f>(100*VLOOKUP('Reduction Calculations'!B140,'BMP Reduction Factors'!$A$3:$B$46,2,FALSE))</f>
        <v>0</v>
      </c>
      <c r="D140" s="12" t="s">
        <v>1</v>
      </c>
      <c r="E140" s="15">
        <f>IF(C140&lt;80,(100-C140)*(VLOOKUP('Reduction Calculations'!D140,'BMP Reduction Factors'!$A$3:$B$46,2,FALSE)*0.75),(100-C140)*(VLOOKUP('Reduction Calculations'!D140,'BMP Reduction Factors'!$A$3:$B$46,2,FALSE)*0.5))</f>
        <v>0</v>
      </c>
      <c r="F140" s="12" t="s">
        <v>1</v>
      </c>
      <c r="G140" s="15">
        <f>IF((E140+C140)&lt;80,(100-E140-C140)*(VLOOKUP('Reduction Calculations'!F140,'BMP Reduction Factors'!$A$3:$B$46,2,FALSE)*0.75),(100-E140-C140)*(VLOOKUP('Reduction Calculations'!F140,'BMP Reduction Factors'!$A$3:$B$46,2,FALSE)*0.5))</f>
        <v>0</v>
      </c>
      <c r="H140" s="13">
        <f>SUM('Reduction Calculations'!C140,E140,G140)/100</f>
        <v>0</v>
      </c>
    </row>
    <row r="141" spans="1:8" ht="39" customHeight="1" thickBot="1" x14ac:dyDescent="0.3">
      <c r="A141" s="21" t="str">
        <f t="array" ref="A141">IFERROR(INDEX('ALCAD Input'!A$2:A$600,SMALL(IF('ALCAD Input'!$T$2:$T$600=10,ROW('ALCAD Input'!A$2:A$600)-ROW('ALCAD Input'!A$2)+1),ROWS('ALCAD Input'!A$2:A138))),"")</f>
        <v/>
      </c>
      <c r="B141" s="12" t="s">
        <v>1</v>
      </c>
      <c r="C141" s="14">
        <f>(100*VLOOKUP('Reduction Calculations'!B141,'BMP Reduction Factors'!$A$3:$B$46,2,FALSE))</f>
        <v>0</v>
      </c>
      <c r="D141" s="12" t="s">
        <v>1</v>
      </c>
      <c r="E141" s="15">
        <f>IF(C141&lt;80,(100-C141)*(VLOOKUP('Reduction Calculations'!D141,'BMP Reduction Factors'!$A$3:$B$46,2,FALSE)*0.75),(100-C141)*(VLOOKUP('Reduction Calculations'!D141,'BMP Reduction Factors'!$A$3:$B$46,2,FALSE)*0.5))</f>
        <v>0</v>
      </c>
      <c r="F141" s="12" t="s">
        <v>1</v>
      </c>
      <c r="G141" s="15">
        <f>IF((E141+C141)&lt;80,(100-E141-C141)*(VLOOKUP('Reduction Calculations'!F141,'BMP Reduction Factors'!$A$3:$B$46,2,FALSE)*0.75),(100-E141-C141)*(VLOOKUP('Reduction Calculations'!F141,'BMP Reduction Factors'!$A$3:$B$46,2,FALSE)*0.5))</f>
        <v>0</v>
      </c>
      <c r="H141" s="13">
        <f>SUM('Reduction Calculations'!C141,E141,G141)/100</f>
        <v>0</v>
      </c>
    </row>
    <row r="142" spans="1:8" ht="39" customHeight="1" thickBot="1" x14ac:dyDescent="0.3">
      <c r="A142" s="21" t="str">
        <f t="array" ref="A142">IFERROR(INDEX('ALCAD Input'!A$2:A$600,SMALL(IF('ALCAD Input'!$T$2:$T$600=10,ROW('ALCAD Input'!A$2:A$600)-ROW('ALCAD Input'!A$2)+1),ROWS('ALCAD Input'!A$2:A139))),"")</f>
        <v/>
      </c>
      <c r="B142" s="12" t="s">
        <v>1</v>
      </c>
      <c r="C142" s="14">
        <f>(100*VLOOKUP('Reduction Calculations'!B142,'BMP Reduction Factors'!$A$3:$B$46,2,FALSE))</f>
        <v>0</v>
      </c>
      <c r="D142" s="12" t="s">
        <v>1</v>
      </c>
      <c r="E142" s="15">
        <f>IF(C142&lt;80,(100-C142)*(VLOOKUP('Reduction Calculations'!D142,'BMP Reduction Factors'!$A$3:$B$46,2,FALSE)*0.75),(100-C142)*(VLOOKUP('Reduction Calculations'!D142,'BMP Reduction Factors'!$A$3:$B$46,2,FALSE)*0.5))</f>
        <v>0</v>
      </c>
      <c r="F142" s="12" t="s">
        <v>1</v>
      </c>
      <c r="G142" s="15">
        <f>IF((E142+C142)&lt;80,(100-E142-C142)*(VLOOKUP('Reduction Calculations'!F142,'BMP Reduction Factors'!$A$3:$B$46,2,FALSE)*0.75),(100-E142-C142)*(VLOOKUP('Reduction Calculations'!F142,'BMP Reduction Factors'!$A$3:$B$46,2,FALSE)*0.5))</f>
        <v>0</v>
      </c>
      <c r="H142" s="13">
        <f>SUM('Reduction Calculations'!C142,E142,G142)/100</f>
        <v>0</v>
      </c>
    </row>
    <row r="143" spans="1:8" ht="39" customHeight="1" thickBot="1" x14ac:dyDescent="0.3">
      <c r="A143" s="21" t="str">
        <f t="array" ref="A143">IFERROR(INDEX('ALCAD Input'!A$2:A$600,SMALL(IF('ALCAD Input'!$T$2:$T$600=10,ROW('ALCAD Input'!A$2:A$600)-ROW('ALCAD Input'!A$2)+1),ROWS('ALCAD Input'!A$2:A140))),"")</f>
        <v/>
      </c>
      <c r="B143" s="12" t="s">
        <v>1</v>
      </c>
      <c r="C143" s="14">
        <f>(100*VLOOKUP('Reduction Calculations'!B143,'BMP Reduction Factors'!$A$3:$B$46,2,FALSE))</f>
        <v>0</v>
      </c>
      <c r="D143" s="12" t="s">
        <v>1</v>
      </c>
      <c r="E143" s="15">
        <f>IF(C143&lt;80,(100-C143)*(VLOOKUP('Reduction Calculations'!D143,'BMP Reduction Factors'!$A$3:$B$46,2,FALSE)*0.75),(100-C143)*(VLOOKUP('Reduction Calculations'!D143,'BMP Reduction Factors'!$A$3:$B$46,2,FALSE)*0.5))</f>
        <v>0</v>
      </c>
      <c r="F143" s="12" t="s">
        <v>1</v>
      </c>
      <c r="G143" s="15">
        <f>IF((E143+C143)&lt;80,(100-E143-C143)*(VLOOKUP('Reduction Calculations'!F143,'BMP Reduction Factors'!$A$3:$B$46,2,FALSE)*0.75),(100-E143-C143)*(VLOOKUP('Reduction Calculations'!F143,'BMP Reduction Factors'!$A$3:$B$46,2,FALSE)*0.5))</f>
        <v>0</v>
      </c>
      <c r="H143" s="13">
        <f>SUM('Reduction Calculations'!C143,E143,G143)/100</f>
        <v>0</v>
      </c>
    </row>
    <row r="144" spans="1:8" ht="39" customHeight="1" thickBot="1" x14ac:dyDescent="0.3">
      <c r="A144" s="21" t="str">
        <f t="array" ref="A144">IFERROR(INDEX('ALCAD Input'!A$2:A$600,SMALL(IF('ALCAD Input'!$T$2:$T$600=10,ROW('ALCAD Input'!A$2:A$600)-ROW('ALCAD Input'!A$2)+1),ROWS('ALCAD Input'!A$2:A141))),"")</f>
        <v/>
      </c>
      <c r="B144" s="12" t="s">
        <v>1</v>
      </c>
      <c r="C144" s="14">
        <f>(100*VLOOKUP('Reduction Calculations'!B144,'BMP Reduction Factors'!$A$3:$B$46,2,FALSE))</f>
        <v>0</v>
      </c>
      <c r="D144" s="12" t="s">
        <v>1</v>
      </c>
      <c r="E144" s="15">
        <f>IF(C144&lt;80,(100-C144)*(VLOOKUP('Reduction Calculations'!D144,'BMP Reduction Factors'!$A$3:$B$46,2,FALSE)*0.75),(100-C144)*(VLOOKUP('Reduction Calculations'!D144,'BMP Reduction Factors'!$A$3:$B$46,2,FALSE)*0.5))</f>
        <v>0</v>
      </c>
      <c r="F144" s="12" t="s">
        <v>1</v>
      </c>
      <c r="G144" s="15">
        <f>IF((E144+C144)&lt;80,(100-E144-C144)*(VLOOKUP('Reduction Calculations'!F144,'BMP Reduction Factors'!$A$3:$B$46,2,FALSE)*0.75),(100-E144-C144)*(VLOOKUP('Reduction Calculations'!F144,'BMP Reduction Factors'!$A$3:$B$46,2,FALSE)*0.5))</f>
        <v>0</v>
      </c>
      <c r="H144" s="13">
        <f>SUM('Reduction Calculations'!C144,E144,G144)/100</f>
        <v>0</v>
      </c>
    </row>
    <row r="145" spans="1:8" ht="39" customHeight="1" thickBot="1" x14ac:dyDescent="0.3">
      <c r="A145" s="21" t="str">
        <f t="array" ref="A145">IFERROR(INDEX('ALCAD Input'!A$2:A$600,SMALL(IF('ALCAD Input'!$T$2:$T$600=10,ROW('ALCAD Input'!A$2:A$600)-ROW('ALCAD Input'!A$2)+1),ROWS('ALCAD Input'!A$2:A142))),"")</f>
        <v/>
      </c>
      <c r="B145" s="12" t="s">
        <v>1</v>
      </c>
      <c r="C145" s="14">
        <f>(100*VLOOKUP('Reduction Calculations'!B145,'BMP Reduction Factors'!$A$3:$B$46,2,FALSE))</f>
        <v>0</v>
      </c>
      <c r="D145" s="12" t="s">
        <v>1</v>
      </c>
      <c r="E145" s="15">
        <f>IF(C145&lt;80,(100-C145)*(VLOOKUP('Reduction Calculations'!D145,'BMP Reduction Factors'!$A$3:$B$46,2,FALSE)*0.75),(100-C145)*(VLOOKUP('Reduction Calculations'!D145,'BMP Reduction Factors'!$A$3:$B$46,2,FALSE)*0.5))</f>
        <v>0</v>
      </c>
      <c r="F145" s="12" t="s">
        <v>1</v>
      </c>
      <c r="G145" s="15">
        <f>IF((E145+C145)&lt;80,(100-E145-C145)*(VLOOKUP('Reduction Calculations'!F145,'BMP Reduction Factors'!$A$3:$B$46,2,FALSE)*0.75),(100-E145-C145)*(VLOOKUP('Reduction Calculations'!F145,'BMP Reduction Factors'!$A$3:$B$46,2,FALSE)*0.5))</f>
        <v>0</v>
      </c>
      <c r="H145" s="13">
        <f>SUM('Reduction Calculations'!C145,E145,G145)/100</f>
        <v>0</v>
      </c>
    </row>
    <row r="146" spans="1:8" ht="39" customHeight="1" thickBot="1" x14ac:dyDescent="0.3">
      <c r="A146" s="21" t="str">
        <f t="array" ref="A146">IFERROR(INDEX('ALCAD Input'!A$2:A$600,SMALL(IF('ALCAD Input'!$T$2:$T$600=10,ROW('ALCAD Input'!A$2:A$600)-ROW('ALCAD Input'!A$2)+1),ROWS('ALCAD Input'!A$2:A143))),"")</f>
        <v/>
      </c>
      <c r="B146" s="12" t="s">
        <v>1</v>
      </c>
      <c r="C146" s="14">
        <f>(100*VLOOKUP('Reduction Calculations'!B146,'BMP Reduction Factors'!$A$3:$B$46,2,FALSE))</f>
        <v>0</v>
      </c>
      <c r="D146" s="12" t="s">
        <v>1</v>
      </c>
      <c r="E146" s="15">
        <f>IF(C146&lt;80,(100-C146)*(VLOOKUP('Reduction Calculations'!D146,'BMP Reduction Factors'!$A$3:$B$46,2,FALSE)*0.75),(100-C146)*(VLOOKUP('Reduction Calculations'!D146,'BMP Reduction Factors'!$A$3:$B$46,2,FALSE)*0.5))</f>
        <v>0</v>
      </c>
      <c r="F146" s="12" t="s">
        <v>1</v>
      </c>
      <c r="G146" s="15">
        <f>IF((E146+C146)&lt;80,(100-E146-C146)*(VLOOKUP('Reduction Calculations'!F146,'BMP Reduction Factors'!$A$3:$B$46,2,FALSE)*0.75),(100-E146-C146)*(VLOOKUP('Reduction Calculations'!F146,'BMP Reduction Factors'!$A$3:$B$46,2,FALSE)*0.5))</f>
        <v>0</v>
      </c>
      <c r="H146" s="13">
        <f>SUM('Reduction Calculations'!C146,E146,G146)/100</f>
        <v>0</v>
      </c>
    </row>
    <row r="147" spans="1:8" ht="39" customHeight="1" thickBot="1" x14ac:dyDescent="0.3">
      <c r="A147" s="21" t="str">
        <f t="array" ref="A147">IFERROR(INDEX('ALCAD Input'!A$2:A$600,SMALL(IF('ALCAD Input'!$T$2:$T$600=10,ROW('ALCAD Input'!A$2:A$600)-ROW('ALCAD Input'!A$2)+1),ROWS('ALCAD Input'!A$2:A144))),"")</f>
        <v/>
      </c>
      <c r="B147" s="12" t="s">
        <v>1</v>
      </c>
      <c r="C147" s="14">
        <f>(100*VLOOKUP('Reduction Calculations'!B147,'BMP Reduction Factors'!$A$3:$B$46,2,FALSE))</f>
        <v>0</v>
      </c>
      <c r="D147" s="12" t="s">
        <v>1</v>
      </c>
      <c r="E147" s="15">
        <f>IF(C147&lt;80,(100-C147)*(VLOOKUP('Reduction Calculations'!D147,'BMP Reduction Factors'!$A$3:$B$46,2,FALSE)*0.75),(100-C147)*(VLOOKUP('Reduction Calculations'!D147,'BMP Reduction Factors'!$A$3:$B$46,2,FALSE)*0.5))</f>
        <v>0</v>
      </c>
      <c r="F147" s="12" t="s">
        <v>1</v>
      </c>
      <c r="G147" s="15">
        <f>IF((E147+C147)&lt;80,(100-E147-C147)*(VLOOKUP('Reduction Calculations'!F147,'BMP Reduction Factors'!$A$3:$B$46,2,FALSE)*0.75),(100-E147-C147)*(VLOOKUP('Reduction Calculations'!F147,'BMP Reduction Factors'!$A$3:$B$46,2,FALSE)*0.5))</f>
        <v>0</v>
      </c>
      <c r="H147" s="13">
        <f>SUM('Reduction Calculations'!C147,E147,G147)/100</f>
        <v>0</v>
      </c>
    </row>
    <row r="148" spans="1:8" ht="39" customHeight="1" thickBot="1" x14ac:dyDescent="0.3">
      <c r="A148" s="21" t="str">
        <f t="array" ref="A148">IFERROR(INDEX('ALCAD Input'!A$2:A$600,SMALL(IF('ALCAD Input'!$T$2:$T$600=10,ROW('ALCAD Input'!A$2:A$600)-ROW('ALCAD Input'!A$2)+1),ROWS('ALCAD Input'!A$2:A145))),"")</f>
        <v/>
      </c>
      <c r="B148" s="12" t="s">
        <v>1</v>
      </c>
      <c r="C148" s="14">
        <f>(100*VLOOKUP('Reduction Calculations'!B148,'BMP Reduction Factors'!$A$3:$B$46,2,FALSE))</f>
        <v>0</v>
      </c>
      <c r="D148" s="12" t="s">
        <v>1</v>
      </c>
      <c r="E148" s="15">
        <f>IF(C148&lt;80,(100-C148)*(VLOOKUP('Reduction Calculations'!D148,'BMP Reduction Factors'!$A$3:$B$46,2,FALSE)*0.75),(100-C148)*(VLOOKUP('Reduction Calculations'!D148,'BMP Reduction Factors'!$A$3:$B$46,2,FALSE)*0.5))</f>
        <v>0</v>
      </c>
      <c r="F148" s="12" t="s">
        <v>1</v>
      </c>
      <c r="G148" s="15">
        <f>IF((E148+C148)&lt;80,(100-E148-C148)*(VLOOKUP('Reduction Calculations'!F148,'BMP Reduction Factors'!$A$3:$B$46,2,FALSE)*0.75),(100-E148-C148)*(VLOOKUP('Reduction Calculations'!F148,'BMP Reduction Factors'!$A$3:$B$46,2,FALSE)*0.5))</f>
        <v>0</v>
      </c>
      <c r="H148" s="13">
        <f>SUM('Reduction Calculations'!C148,E148,G148)/100</f>
        <v>0</v>
      </c>
    </row>
    <row r="149" spans="1:8" ht="39" customHeight="1" thickBot="1" x14ac:dyDescent="0.3">
      <c r="A149" s="21" t="str">
        <f t="array" ref="A149">IFERROR(INDEX('ALCAD Input'!A$2:A$600,SMALL(IF('ALCAD Input'!$T$2:$T$600=10,ROW('ALCAD Input'!A$2:A$600)-ROW('ALCAD Input'!A$2)+1),ROWS('ALCAD Input'!A$2:A146))),"")</f>
        <v/>
      </c>
      <c r="B149" s="12" t="s">
        <v>1</v>
      </c>
      <c r="C149" s="14">
        <f>(100*VLOOKUP('Reduction Calculations'!B149,'BMP Reduction Factors'!$A$3:$B$46,2,FALSE))</f>
        <v>0</v>
      </c>
      <c r="D149" s="12" t="s">
        <v>1</v>
      </c>
      <c r="E149" s="15">
        <f>IF(C149&lt;80,(100-C149)*(VLOOKUP('Reduction Calculations'!D149,'BMP Reduction Factors'!$A$3:$B$46,2,FALSE)*0.75),(100-C149)*(VLOOKUP('Reduction Calculations'!D149,'BMP Reduction Factors'!$A$3:$B$46,2,FALSE)*0.5))</f>
        <v>0</v>
      </c>
      <c r="F149" s="12" t="s">
        <v>1</v>
      </c>
      <c r="G149" s="15">
        <f>IF((E149+C149)&lt;80,(100-E149-C149)*(VLOOKUP('Reduction Calculations'!F149,'BMP Reduction Factors'!$A$3:$B$46,2,FALSE)*0.75),(100-E149-C149)*(VLOOKUP('Reduction Calculations'!F149,'BMP Reduction Factors'!$A$3:$B$46,2,FALSE)*0.5))</f>
        <v>0</v>
      </c>
      <c r="H149" s="13">
        <f>SUM('Reduction Calculations'!C149,E149,G149)/100</f>
        <v>0</v>
      </c>
    </row>
    <row r="150" spans="1:8" ht="39" customHeight="1" thickBot="1" x14ac:dyDescent="0.3">
      <c r="A150" s="21" t="str">
        <f t="array" ref="A150">IFERROR(INDEX('ALCAD Input'!A$2:A$600,SMALL(IF('ALCAD Input'!$T$2:$T$600=10,ROW('ALCAD Input'!A$2:A$600)-ROW('ALCAD Input'!A$2)+1),ROWS('ALCAD Input'!A$2:A147))),"")</f>
        <v/>
      </c>
      <c r="B150" s="12" t="s">
        <v>1</v>
      </c>
      <c r="C150" s="14">
        <f>(100*VLOOKUP('Reduction Calculations'!B150,'BMP Reduction Factors'!$A$3:$B$46,2,FALSE))</f>
        <v>0</v>
      </c>
      <c r="D150" s="12" t="s">
        <v>1</v>
      </c>
      <c r="E150" s="15">
        <f>IF(C150&lt;80,(100-C150)*(VLOOKUP('Reduction Calculations'!D150,'BMP Reduction Factors'!$A$3:$B$46,2,FALSE)*0.75),(100-C150)*(VLOOKUP('Reduction Calculations'!D150,'BMP Reduction Factors'!$A$3:$B$46,2,FALSE)*0.5))</f>
        <v>0</v>
      </c>
      <c r="F150" s="12" t="s">
        <v>1</v>
      </c>
      <c r="G150" s="15">
        <f>IF((E150+C150)&lt;80,(100-E150-C150)*(VLOOKUP('Reduction Calculations'!F150,'BMP Reduction Factors'!$A$3:$B$46,2,FALSE)*0.75),(100-E150-C150)*(VLOOKUP('Reduction Calculations'!F150,'BMP Reduction Factors'!$A$3:$B$46,2,FALSE)*0.5))</f>
        <v>0</v>
      </c>
      <c r="H150" s="13">
        <f>SUM('Reduction Calculations'!C150,E150,G150)/100</f>
        <v>0</v>
      </c>
    </row>
    <row r="151" spans="1:8" ht="39" customHeight="1" thickBot="1" x14ac:dyDescent="0.3">
      <c r="A151" s="21" t="str">
        <f t="array" ref="A151">IFERROR(INDEX('ALCAD Input'!A$2:A$600,SMALL(IF('ALCAD Input'!$T$2:$T$600=10,ROW('ALCAD Input'!A$2:A$600)-ROW('ALCAD Input'!A$2)+1),ROWS('ALCAD Input'!A$2:A148))),"")</f>
        <v/>
      </c>
      <c r="B151" s="12" t="s">
        <v>1</v>
      </c>
      <c r="C151" s="14">
        <f>(100*VLOOKUP('Reduction Calculations'!B151,'BMP Reduction Factors'!$A$3:$B$46,2,FALSE))</f>
        <v>0</v>
      </c>
      <c r="D151" s="12" t="s">
        <v>1</v>
      </c>
      <c r="E151" s="15">
        <f>IF(C151&lt;80,(100-C151)*(VLOOKUP('Reduction Calculations'!D151,'BMP Reduction Factors'!$A$3:$B$46,2,FALSE)*0.75),(100-C151)*(VLOOKUP('Reduction Calculations'!D151,'BMP Reduction Factors'!$A$3:$B$46,2,FALSE)*0.5))</f>
        <v>0</v>
      </c>
      <c r="F151" s="12" t="s">
        <v>1</v>
      </c>
      <c r="G151" s="15">
        <f>IF((E151+C151)&lt;80,(100-E151-C151)*(VLOOKUP('Reduction Calculations'!F151,'BMP Reduction Factors'!$A$3:$B$46,2,FALSE)*0.75),(100-E151-C151)*(VLOOKUP('Reduction Calculations'!F151,'BMP Reduction Factors'!$A$3:$B$46,2,FALSE)*0.5))</f>
        <v>0</v>
      </c>
      <c r="H151" s="13">
        <f>SUM('Reduction Calculations'!C151,E151,G151)/100</f>
        <v>0</v>
      </c>
    </row>
    <row r="152" spans="1:8" ht="39" customHeight="1" thickBot="1" x14ac:dyDescent="0.3">
      <c r="A152" s="21" t="str">
        <f t="array" ref="A152">IFERROR(INDEX('ALCAD Input'!A$2:A$600,SMALL(IF('ALCAD Input'!$T$2:$T$600=10,ROW('ALCAD Input'!A$2:A$600)-ROW('ALCAD Input'!A$2)+1),ROWS('ALCAD Input'!A$2:A149))),"")</f>
        <v/>
      </c>
      <c r="B152" s="12" t="s">
        <v>1</v>
      </c>
      <c r="C152" s="14">
        <f>(100*VLOOKUP('Reduction Calculations'!B152,'BMP Reduction Factors'!$A$3:$B$46,2,FALSE))</f>
        <v>0</v>
      </c>
      <c r="D152" s="12" t="s">
        <v>1</v>
      </c>
      <c r="E152" s="15">
        <f>IF(C152&lt;80,(100-C152)*(VLOOKUP('Reduction Calculations'!D152,'BMP Reduction Factors'!$A$3:$B$46,2,FALSE)*0.75),(100-C152)*(VLOOKUP('Reduction Calculations'!D152,'BMP Reduction Factors'!$A$3:$B$46,2,FALSE)*0.5))</f>
        <v>0</v>
      </c>
      <c r="F152" s="12" t="s">
        <v>1</v>
      </c>
      <c r="G152" s="15">
        <f>IF((E152+C152)&lt;80,(100-E152-C152)*(VLOOKUP('Reduction Calculations'!F152,'BMP Reduction Factors'!$A$3:$B$46,2,FALSE)*0.75),(100-E152-C152)*(VLOOKUP('Reduction Calculations'!F152,'BMP Reduction Factors'!$A$3:$B$46,2,FALSE)*0.5))</f>
        <v>0</v>
      </c>
      <c r="H152" s="13">
        <f>SUM('Reduction Calculations'!C152,E152,G152)/100</f>
        <v>0</v>
      </c>
    </row>
    <row r="153" spans="1:8" ht="39" customHeight="1" thickBot="1" x14ac:dyDescent="0.3">
      <c r="A153" s="21" t="str">
        <f t="array" ref="A153">IFERROR(INDEX('ALCAD Input'!A$2:A$600,SMALL(IF('ALCAD Input'!$T$2:$T$600=10,ROW('ALCAD Input'!A$2:A$600)-ROW('ALCAD Input'!A$2)+1),ROWS('ALCAD Input'!A$2:A150))),"")</f>
        <v/>
      </c>
      <c r="B153" s="12" t="s">
        <v>1</v>
      </c>
      <c r="C153" s="14">
        <f>(100*VLOOKUP('Reduction Calculations'!B153,'BMP Reduction Factors'!$A$3:$B$46,2,FALSE))</f>
        <v>0</v>
      </c>
      <c r="D153" s="12" t="s">
        <v>1</v>
      </c>
      <c r="E153" s="15">
        <f>IF(C153&lt;80,(100-C153)*(VLOOKUP('Reduction Calculations'!D153,'BMP Reduction Factors'!$A$3:$B$46,2,FALSE)*0.75),(100-C153)*(VLOOKUP('Reduction Calculations'!D153,'BMP Reduction Factors'!$A$3:$B$46,2,FALSE)*0.5))</f>
        <v>0</v>
      </c>
      <c r="F153" s="12" t="s">
        <v>1</v>
      </c>
      <c r="G153" s="15">
        <f>IF((E153+C153)&lt;80,(100-E153-C153)*(VLOOKUP('Reduction Calculations'!F153,'BMP Reduction Factors'!$A$3:$B$46,2,FALSE)*0.75),(100-E153-C153)*(VLOOKUP('Reduction Calculations'!F153,'BMP Reduction Factors'!$A$3:$B$46,2,FALSE)*0.5))</f>
        <v>0</v>
      </c>
      <c r="H153" s="13">
        <f>SUM('Reduction Calculations'!C153,E153,G153)/100</f>
        <v>0</v>
      </c>
    </row>
    <row r="154" spans="1:8" ht="39" customHeight="1" thickBot="1" x14ac:dyDescent="0.3">
      <c r="A154" s="21" t="str">
        <f t="array" ref="A154">IFERROR(INDEX('ALCAD Input'!A$2:A$600,SMALL(IF('ALCAD Input'!$T$2:$T$600=10,ROW('ALCAD Input'!A$2:A$600)-ROW('ALCAD Input'!A$2)+1),ROWS('ALCAD Input'!A$2:A151))),"")</f>
        <v/>
      </c>
      <c r="B154" s="12" t="s">
        <v>1</v>
      </c>
      <c r="C154" s="14">
        <f>(100*VLOOKUP('Reduction Calculations'!B154,'BMP Reduction Factors'!$A$3:$B$46,2,FALSE))</f>
        <v>0</v>
      </c>
      <c r="D154" s="12" t="s">
        <v>1</v>
      </c>
      <c r="E154" s="15">
        <f>IF(C154&lt;80,(100-C154)*(VLOOKUP('Reduction Calculations'!D154,'BMP Reduction Factors'!$A$3:$B$46,2,FALSE)*0.75),(100-C154)*(VLOOKUP('Reduction Calculations'!D154,'BMP Reduction Factors'!$A$3:$B$46,2,FALSE)*0.5))</f>
        <v>0</v>
      </c>
      <c r="F154" s="12" t="s">
        <v>1</v>
      </c>
      <c r="G154" s="15">
        <f>IF((E154+C154)&lt;80,(100-E154-C154)*(VLOOKUP('Reduction Calculations'!F154,'BMP Reduction Factors'!$A$3:$B$46,2,FALSE)*0.75),(100-E154-C154)*(VLOOKUP('Reduction Calculations'!F154,'BMP Reduction Factors'!$A$3:$B$46,2,FALSE)*0.5))</f>
        <v>0</v>
      </c>
      <c r="H154" s="13">
        <f>SUM('Reduction Calculations'!C154,E154,G154)/100</f>
        <v>0</v>
      </c>
    </row>
    <row r="155" spans="1:8" ht="39" customHeight="1" thickBot="1" x14ac:dyDescent="0.3">
      <c r="A155" s="21" t="str">
        <f t="array" ref="A155">IFERROR(INDEX('ALCAD Input'!A$2:A$600,SMALL(IF('ALCAD Input'!$T$2:$T$600=10,ROW('ALCAD Input'!A$2:A$600)-ROW('ALCAD Input'!A$2)+1),ROWS('ALCAD Input'!A$2:A152))),"")</f>
        <v/>
      </c>
      <c r="B155" s="12" t="s">
        <v>1</v>
      </c>
      <c r="C155" s="14">
        <f>(100*VLOOKUP('Reduction Calculations'!B155,'BMP Reduction Factors'!$A$3:$B$46,2,FALSE))</f>
        <v>0</v>
      </c>
      <c r="D155" s="12" t="s">
        <v>1</v>
      </c>
      <c r="E155" s="15">
        <f>IF(C155&lt;80,(100-C155)*(VLOOKUP('Reduction Calculations'!D155,'BMP Reduction Factors'!$A$3:$B$46,2,FALSE)*0.75),(100-C155)*(VLOOKUP('Reduction Calculations'!D155,'BMP Reduction Factors'!$A$3:$B$46,2,FALSE)*0.5))</f>
        <v>0</v>
      </c>
      <c r="F155" s="12" t="s">
        <v>1</v>
      </c>
      <c r="G155" s="15">
        <f>IF((E155+C155)&lt;80,(100-E155-C155)*(VLOOKUP('Reduction Calculations'!F155,'BMP Reduction Factors'!$A$3:$B$46,2,FALSE)*0.75),(100-E155-C155)*(VLOOKUP('Reduction Calculations'!F155,'BMP Reduction Factors'!$A$3:$B$46,2,FALSE)*0.5))</f>
        <v>0</v>
      </c>
      <c r="H155" s="13">
        <f>SUM('Reduction Calculations'!C155,E155,G155)/100</f>
        <v>0</v>
      </c>
    </row>
    <row r="156" spans="1:8" ht="39" customHeight="1" thickBot="1" x14ac:dyDescent="0.3">
      <c r="A156" s="21" t="str">
        <f t="array" ref="A156">IFERROR(INDEX('ALCAD Input'!A$2:A$600,SMALL(IF('ALCAD Input'!$T$2:$T$600=10,ROW('ALCAD Input'!A$2:A$600)-ROW('ALCAD Input'!A$2)+1),ROWS('ALCAD Input'!A$2:A153))),"")</f>
        <v/>
      </c>
      <c r="B156" s="12" t="s">
        <v>1</v>
      </c>
      <c r="C156" s="14">
        <f>(100*VLOOKUP('Reduction Calculations'!B156,'BMP Reduction Factors'!$A$3:$B$46,2,FALSE))</f>
        <v>0</v>
      </c>
      <c r="D156" s="12" t="s">
        <v>1</v>
      </c>
      <c r="E156" s="15">
        <f>IF(C156&lt;80,(100-C156)*(VLOOKUP('Reduction Calculations'!D156,'BMP Reduction Factors'!$A$3:$B$46,2,FALSE)*0.75),(100-C156)*(VLOOKUP('Reduction Calculations'!D156,'BMP Reduction Factors'!$A$3:$B$46,2,FALSE)*0.5))</f>
        <v>0</v>
      </c>
      <c r="F156" s="12" t="s">
        <v>1</v>
      </c>
      <c r="G156" s="15">
        <f>IF((E156+C156)&lt;80,(100-E156-C156)*(VLOOKUP('Reduction Calculations'!F156,'BMP Reduction Factors'!$A$3:$B$46,2,FALSE)*0.75),(100-E156-C156)*(VLOOKUP('Reduction Calculations'!F156,'BMP Reduction Factors'!$A$3:$B$46,2,FALSE)*0.5))</f>
        <v>0</v>
      </c>
      <c r="H156" s="13">
        <f>SUM('Reduction Calculations'!C156,E156,G156)/100</f>
        <v>0</v>
      </c>
    </row>
    <row r="157" spans="1:8" ht="39" customHeight="1" thickBot="1" x14ac:dyDescent="0.3">
      <c r="A157" s="21" t="str">
        <f t="array" ref="A157">IFERROR(INDEX('ALCAD Input'!A$2:A$600,SMALL(IF('ALCAD Input'!$T$2:$T$600=10,ROW('ALCAD Input'!A$2:A$600)-ROW('ALCAD Input'!A$2)+1),ROWS('ALCAD Input'!A$2:A154))),"")</f>
        <v/>
      </c>
      <c r="B157" s="12" t="s">
        <v>1</v>
      </c>
      <c r="C157" s="14">
        <f>(100*VLOOKUP('Reduction Calculations'!B157,'BMP Reduction Factors'!$A$3:$B$46,2,FALSE))</f>
        <v>0</v>
      </c>
      <c r="D157" s="12" t="s">
        <v>1</v>
      </c>
      <c r="E157" s="15">
        <f>IF(C157&lt;80,(100-C157)*(VLOOKUP('Reduction Calculations'!D157,'BMP Reduction Factors'!$A$3:$B$46,2,FALSE)*0.75),(100-C157)*(VLOOKUP('Reduction Calculations'!D157,'BMP Reduction Factors'!$A$3:$B$46,2,FALSE)*0.5))</f>
        <v>0</v>
      </c>
      <c r="F157" s="12" t="s">
        <v>1</v>
      </c>
      <c r="G157" s="15">
        <f>IF((E157+C157)&lt;80,(100-E157-C157)*(VLOOKUP('Reduction Calculations'!F157,'BMP Reduction Factors'!$A$3:$B$46,2,FALSE)*0.75),(100-E157-C157)*(VLOOKUP('Reduction Calculations'!F157,'BMP Reduction Factors'!$A$3:$B$46,2,FALSE)*0.5))</f>
        <v>0</v>
      </c>
      <c r="H157" s="13">
        <f>SUM('Reduction Calculations'!C157,E157,G157)/100</f>
        <v>0</v>
      </c>
    </row>
    <row r="158" spans="1:8" ht="39" customHeight="1" thickBot="1" x14ac:dyDescent="0.3">
      <c r="A158" s="21" t="str">
        <f t="array" ref="A158">IFERROR(INDEX('ALCAD Input'!A$2:A$600,SMALL(IF('ALCAD Input'!$T$2:$T$600=10,ROW('ALCAD Input'!A$2:A$600)-ROW('ALCAD Input'!A$2)+1),ROWS('ALCAD Input'!A$2:A155))),"")</f>
        <v/>
      </c>
      <c r="B158" s="12" t="s">
        <v>1</v>
      </c>
      <c r="C158" s="14">
        <f>(100*VLOOKUP('Reduction Calculations'!B158,'BMP Reduction Factors'!$A$3:$B$46,2,FALSE))</f>
        <v>0</v>
      </c>
      <c r="D158" s="12" t="s">
        <v>1</v>
      </c>
      <c r="E158" s="15">
        <f>IF(C158&lt;80,(100-C158)*(VLOOKUP('Reduction Calculations'!D158,'BMP Reduction Factors'!$A$3:$B$46,2,FALSE)*0.75),(100-C158)*(VLOOKUP('Reduction Calculations'!D158,'BMP Reduction Factors'!$A$3:$B$46,2,FALSE)*0.5))</f>
        <v>0</v>
      </c>
      <c r="F158" s="12" t="s">
        <v>1</v>
      </c>
      <c r="G158" s="15">
        <f>IF((E158+C158)&lt;80,(100-E158-C158)*(VLOOKUP('Reduction Calculations'!F158,'BMP Reduction Factors'!$A$3:$B$46,2,FALSE)*0.75),(100-E158-C158)*(VLOOKUP('Reduction Calculations'!F158,'BMP Reduction Factors'!$A$3:$B$46,2,FALSE)*0.5))</f>
        <v>0</v>
      </c>
      <c r="H158" s="13">
        <f>SUM('Reduction Calculations'!C158,E158,G158)/100</f>
        <v>0</v>
      </c>
    </row>
    <row r="159" spans="1:8" ht="39" customHeight="1" thickBot="1" x14ac:dyDescent="0.3">
      <c r="A159" s="21" t="str">
        <f t="array" ref="A159">IFERROR(INDEX('ALCAD Input'!A$2:A$600,SMALL(IF('ALCAD Input'!$T$2:$T$600=10,ROW('ALCAD Input'!A$2:A$600)-ROW('ALCAD Input'!A$2)+1),ROWS('ALCAD Input'!A$2:A156))),"")</f>
        <v/>
      </c>
      <c r="B159" s="12" t="s">
        <v>1</v>
      </c>
      <c r="C159" s="14">
        <f>(100*VLOOKUP('Reduction Calculations'!B159,'BMP Reduction Factors'!$A$3:$B$46,2,FALSE))</f>
        <v>0</v>
      </c>
      <c r="D159" s="12" t="s">
        <v>1</v>
      </c>
      <c r="E159" s="15">
        <f>IF(C159&lt;80,(100-C159)*(VLOOKUP('Reduction Calculations'!D159,'BMP Reduction Factors'!$A$3:$B$46,2,FALSE)*0.75),(100-C159)*(VLOOKUP('Reduction Calculations'!D159,'BMP Reduction Factors'!$A$3:$B$46,2,FALSE)*0.5))</f>
        <v>0</v>
      </c>
      <c r="F159" s="12" t="s">
        <v>1</v>
      </c>
      <c r="G159" s="15">
        <f>IF((E159+C159)&lt;80,(100-E159-C159)*(VLOOKUP('Reduction Calculations'!F159,'BMP Reduction Factors'!$A$3:$B$46,2,FALSE)*0.75),(100-E159-C159)*(VLOOKUP('Reduction Calculations'!F159,'BMP Reduction Factors'!$A$3:$B$46,2,FALSE)*0.5))</f>
        <v>0</v>
      </c>
      <c r="H159" s="13">
        <f>SUM('Reduction Calculations'!C159,E159,G159)/100</f>
        <v>0</v>
      </c>
    </row>
    <row r="160" spans="1:8" ht="39" customHeight="1" thickBot="1" x14ac:dyDescent="0.3">
      <c r="A160" s="21" t="str">
        <f t="array" ref="A160">IFERROR(INDEX('ALCAD Input'!A$2:A$600,SMALL(IF('ALCAD Input'!$T$2:$T$600=10,ROW('ALCAD Input'!A$2:A$600)-ROW('ALCAD Input'!A$2)+1),ROWS('ALCAD Input'!A$2:A157))),"")</f>
        <v/>
      </c>
      <c r="B160" s="12" t="s">
        <v>1</v>
      </c>
      <c r="C160" s="14">
        <f>(100*VLOOKUP('Reduction Calculations'!B160,'BMP Reduction Factors'!$A$3:$B$46,2,FALSE))</f>
        <v>0</v>
      </c>
      <c r="D160" s="12" t="s">
        <v>1</v>
      </c>
      <c r="E160" s="15">
        <f>IF(C160&lt;80,(100-C160)*(VLOOKUP('Reduction Calculations'!D160,'BMP Reduction Factors'!$A$3:$B$46,2,FALSE)*0.75),(100-C160)*(VLOOKUP('Reduction Calculations'!D160,'BMP Reduction Factors'!$A$3:$B$46,2,FALSE)*0.5))</f>
        <v>0</v>
      </c>
      <c r="F160" s="12" t="s">
        <v>1</v>
      </c>
      <c r="G160" s="15">
        <f>IF((E160+C160)&lt;80,(100-E160-C160)*(VLOOKUP('Reduction Calculations'!F160,'BMP Reduction Factors'!$A$3:$B$46,2,FALSE)*0.75),(100-E160-C160)*(VLOOKUP('Reduction Calculations'!F160,'BMP Reduction Factors'!$A$3:$B$46,2,FALSE)*0.5))</f>
        <v>0</v>
      </c>
      <c r="H160" s="13">
        <f>SUM('Reduction Calculations'!C160,E160,G160)/100</f>
        <v>0</v>
      </c>
    </row>
    <row r="161" spans="1:8" ht="39" customHeight="1" thickBot="1" x14ac:dyDescent="0.3">
      <c r="A161" s="21" t="str">
        <f t="array" ref="A161">IFERROR(INDEX('ALCAD Input'!A$2:A$600,SMALL(IF('ALCAD Input'!$T$2:$T$600=10,ROW('ALCAD Input'!A$2:A$600)-ROW('ALCAD Input'!A$2)+1),ROWS('ALCAD Input'!A$2:A158))),"")</f>
        <v/>
      </c>
      <c r="B161" s="12" t="s">
        <v>1</v>
      </c>
      <c r="C161" s="14">
        <f>(100*VLOOKUP('Reduction Calculations'!B161,'BMP Reduction Factors'!$A$3:$B$46,2,FALSE))</f>
        <v>0</v>
      </c>
      <c r="D161" s="12" t="s">
        <v>1</v>
      </c>
      <c r="E161" s="15">
        <f>IF(C161&lt;80,(100-C161)*(VLOOKUP('Reduction Calculations'!D161,'BMP Reduction Factors'!$A$3:$B$46,2,FALSE)*0.75),(100-C161)*(VLOOKUP('Reduction Calculations'!D161,'BMP Reduction Factors'!$A$3:$B$46,2,FALSE)*0.5))</f>
        <v>0</v>
      </c>
      <c r="F161" s="12" t="s">
        <v>1</v>
      </c>
      <c r="G161" s="15">
        <f>IF((E161+C161)&lt;80,(100-E161-C161)*(VLOOKUP('Reduction Calculations'!F161,'BMP Reduction Factors'!$A$3:$B$46,2,FALSE)*0.75),(100-E161-C161)*(VLOOKUP('Reduction Calculations'!F161,'BMP Reduction Factors'!$A$3:$B$46,2,FALSE)*0.5))</f>
        <v>0</v>
      </c>
      <c r="H161" s="13">
        <f>SUM('Reduction Calculations'!C161,E161,G161)/100</f>
        <v>0</v>
      </c>
    </row>
    <row r="162" spans="1:8" ht="39" customHeight="1" thickBot="1" x14ac:dyDescent="0.3">
      <c r="A162" s="21" t="str">
        <f t="array" ref="A162">IFERROR(INDEX('ALCAD Input'!A$2:A$600,SMALL(IF('ALCAD Input'!$T$2:$T$600=10,ROW('ALCAD Input'!A$2:A$600)-ROW('ALCAD Input'!A$2)+1),ROWS('ALCAD Input'!A$2:A159))),"")</f>
        <v/>
      </c>
      <c r="B162" s="12" t="s">
        <v>1</v>
      </c>
      <c r="C162" s="14">
        <f>(100*VLOOKUP('Reduction Calculations'!B162,'BMP Reduction Factors'!$A$3:$B$46,2,FALSE))</f>
        <v>0</v>
      </c>
      <c r="D162" s="12" t="s">
        <v>1</v>
      </c>
      <c r="E162" s="15">
        <f>IF(C162&lt;80,(100-C162)*(VLOOKUP('Reduction Calculations'!D162,'BMP Reduction Factors'!$A$3:$B$46,2,FALSE)*0.75),(100-C162)*(VLOOKUP('Reduction Calculations'!D162,'BMP Reduction Factors'!$A$3:$B$46,2,FALSE)*0.5))</f>
        <v>0</v>
      </c>
      <c r="F162" s="12" t="s">
        <v>1</v>
      </c>
      <c r="G162" s="15">
        <f>IF((E162+C162)&lt;80,(100-E162-C162)*(VLOOKUP('Reduction Calculations'!F162,'BMP Reduction Factors'!$A$3:$B$46,2,FALSE)*0.75),(100-E162-C162)*(VLOOKUP('Reduction Calculations'!F162,'BMP Reduction Factors'!$A$3:$B$46,2,FALSE)*0.5))</f>
        <v>0</v>
      </c>
      <c r="H162" s="13">
        <f>SUM('Reduction Calculations'!C162,E162,G162)/100</f>
        <v>0</v>
      </c>
    </row>
    <row r="163" spans="1:8" ht="39" customHeight="1" thickBot="1" x14ac:dyDescent="0.3">
      <c r="A163" s="21" t="str">
        <f t="array" ref="A163">IFERROR(INDEX('ALCAD Input'!A$2:A$600,SMALL(IF('ALCAD Input'!$T$2:$T$600=10,ROW('ALCAD Input'!A$2:A$600)-ROW('ALCAD Input'!A$2)+1),ROWS('ALCAD Input'!A$2:A160))),"")</f>
        <v/>
      </c>
      <c r="B163" s="12" t="s">
        <v>1</v>
      </c>
      <c r="C163" s="14">
        <f>(100*VLOOKUP('Reduction Calculations'!B163,'BMP Reduction Factors'!$A$3:$B$46,2,FALSE))</f>
        <v>0</v>
      </c>
      <c r="D163" s="12" t="s">
        <v>1</v>
      </c>
      <c r="E163" s="15">
        <f>IF(C163&lt;80,(100-C163)*(VLOOKUP('Reduction Calculations'!D163,'BMP Reduction Factors'!$A$3:$B$46,2,FALSE)*0.75),(100-C163)*(VLOOKUP('Reduction Calculations'!D163,'BMP Reduction Factors'!$A$3:$B$46,2,FALSE)*0.5))</f>
        <v>0</v>
      </c>
      <c r="F163" s="12" t="s">
        <v>1</v>
      </c>
      <c r="G163" s="15">
        <f>IF((E163+C163)&lt;80,(100-E163-C163)*(VLOOKUP('Reduction Calculations'!F163,'BMP Reduction Factors'!$A$3:$B$46,2,FALSE)*0.75),(100-E163-C163)*(VLOOKUP('Reduction Calculations'!F163,'BMP Reduction Factors'!$A$3:$B$46,2,FALSE)*0.5))</f>
        <v>0</v>
      </c>
      <c r="H163" s="13">
        <f>SUM('Reduction Calculations'!C163,E163,G163)/100</f>
        <v>0</v>
      </c>
    </row>
    <row r="164" spans="1:8" ht="39" customHeight="1" thickBot="1" x14ac:dyDescent="0.3">
      <c r="A164" s="21" t="str">
        <f t="array" ref="A164">IFERROR(INDEX('ALCAD Input'!A$2:A$600,SMALL(IF('ALCAD Input'!$T$2:$T$600=10,ROW('ALCAD Input'!A$2:A$600)-ROW('ALCAD Input'!A$2)+1),ROWS('ALCAD Input'!A$2:A161))),"")</f>
        <v/>
      </c>
      <c r="B164" s="12" t="s">
        <v>1</v>
      </c>
      <c r="C164" s="14">
        <f>(100*VLOOKUP('Reduction Calculations'!B164,'BMP Reduction Factors'!$A$3:$B$46,2,FALSE))</f>
        <v>0</v>
      </c>
      <c r="D164" s="12" t="s">
        <v>1</v>
      </c>
      <c r="E164" s="15">
        <f>IF(C164&lt;80,(100-C164)*(VLOOKUP('Reduction Calculations'!D164,'BMP Reduction Factors'!$A$3:$B$46,2,FALSE)*0.75),(100-C164)*(VLOOKUP('Reduction Calculations'!D164,'BMP Reduction Factors'!$A$3:$B$46,2,FALSE)*0.5))</f>
        <v>0</v>
      </c>
      <c r="F164" s="12" t="s">
        <v>1</v>
      </c>
      <c r="G164" s="15">
        <f>IF((E164+C164)&lt;80,(100-E164-C164)*(VLOOKUP('Reduction Calculations'!F164,'BMP Reduction Factors'!$A$3:$B$46,2,FALSE)*0.75),(100-E164-C164)*(VLOOKUP('Reduction Calculations'!F164,'BMP Reduction Factors'!$A$3:$B$46,2,FALSE)*0.5))</f>
        <v>0</v>
      </c>
      <c r="H164" s="13">
        <f>SUM('Reduction Calculations'!C164,E164,G164)/100</f>
        <v>0</v>
      </c>
    </row>
    <row r="165" spans="1:8" ht="39" customHeight="1" thickBot="1" x14ac:dyDescent="0.3">
      <c r="A165" s="21" t="str">
        <f t="array" ref="A165">IFERROR(INDEX('ALCAD Input'!A$2:A$600,SMALL(IF('ALCAD Input'!$T$2:$T$600=10,ROW('ALCAD Input'!A$2:A$600)-ROW('ALCAD Input'!A$2)+1),ROWS('ALCAD Input'!A$2:A162))),"")</f>
        <v/>
      </c>
      <c r="B165" s="12" t="s">
        <v>1</v>
      </c>
      <c r="C165" s="14">
        <f>(100*VLOOKUP('Reduction Calculations'!B165,'BMP Reduction Factors'!$A$3:$B$46,2,FALSE))</f>
        <v>0</v>
      </c>
      <c r="D165" s="12" t="s">
        <v>1</v>
      </c>
      <c r="E165" s="15">
        <f>IF(C165&lt;80,(100-C165)*(VLOOKUP('Reduction Calculations'!D165,'BMP Reduction Factors'!$A$3:$B$46,2,FALSE)*0.75),(100-C165)*(VLOOKUP('Reduction Calculations'!D165,'BMP Reduction Factors'!$A$3:$B$46,2,FALSE)*0.5))</f>
        <v>0</v>
      </c>
      <c r="F165" s="12" t="s">
        <v>1</v>
      </c>
      <c r="G165" s="15">
        <f>IF((E165+C165)&lt;80,(100-E165-C165)*(VLOOKUP('Reduction Calculations'!F165,'BMP Reduction Factors'!$A$3:$B$46,2,FALSE)*0.75),(100-E165-C165)*(VLOOKUP('Reduction Calculations'!F165,'BMP Reduction Factors'!$A$3:$B$46,2,FALSE)*0.5))</f>
        <v>0</v>
      </c>
      <c r="H165" s="13">
        <f>SUM('Reduction Calculations'!C165,E165,G165)/100</f>
        <v>0</v>
      </c>
    </row>
    <row r="166" spans="1:8" ht="39" customHeight="1" thickBot="1" x14ac:dyDescent="0.3">
      <c r="A166" s="21" t="str">
        <f t="array" ref="A166">IFERROR(INDEX('ALCAD Input'!A$2:A$600,SMALL(IF('ALCAD Input'!$T$2:$T$600=10,ROW('ALCAD Input'!A$2:A$600)-ROW('ALCAD Input'!A$2)+1),ROWS('ALCAD Input'!A$2:A163))),"")</f>
        <v/>
      </c>
      <c r="B166" s="12" t="s">
        <v>1</v>
      </c>
      <c r="C166" s="14">
        <f>(100*VLOOKUP('Reduction Calculations'!B166,'BMP Reduction Factors'!$A$3:$B$46,2,FALSE))</f>
        <v>0</v>
      </c>
      <c r="D166" s="12" t="s">
        <v>1</v>
      </c>
      <c r="E166" s="15">
        <f>IF(C166&lt;80,(100-C166)*(VLOOKUP('Reduction Calculations'!D166,'BMP Reduction Factors'!$A$3:$B$46,2,FALSE)*0.75),(100-C166)*(VLOOKUP('Reduction Calculations'!D166,'BMP Reduction Factors'!$A$3:$B$46,2,FALSE)*0.5))</f>
        <v>0</v>
      </c>
      <c r="F166" s="12" t="s">
        <v>1</v>
      </c>
      <c r="G166" s="15">
        <f>IF((E166+C166)&lt;80,(100-E166-C166)*(VLOOKUP('Reduction Calculations'!F166,'BMP Reduction Factors'!$A$3:$B$46,2,FALSE)*0.75),(100-E166-C166)*(VLOOKUP('Reduction Calculations'!F166,'BMP Reduction Factors'!$A$3:$B$46,2,FALSE)*0.5))</f>
        <v>0</v>
      </c>
      <c r="H166" s="13">
        <f>SUM('Reduction Calculations'!C166,E166,G166)/100</f>
        <v>0</v>
      </c>
    </row>
    <row r="167" spans="1:8" ht="39" customHeight="1" thickBot="1" x14ac:dyDescent="0.3">
      <c r="A167" s="21" t="str">
        <f t="array" ref="A167">IFERROR(INDEX('ALCAD Input'!A$2:A$600,SMALL(IF('ALCAD Input'!$T$2:$T$600=10,ROW('ALCAD Input'!A$2:A$600)-ROW('ALCAD Input'!A$2)+1),ROWS('ALCAD Input'!A$2:A164))),"")</f>
        <v/>
      </c>
      <c r="B167" s="12" t="s">
        <v>1</v>
      </c>
      <c r="C167" s="14">
        <f>(100*VLOOKUP('Reduction Calculations'!B167,'BMP Reduction Factors'!$A$3:$B$46,2,FALSE))</f>
        <v>0</v>
      </c>
      <c r="D167" s="12" t="s">
        <v>1</v>
      </c>
      <c r="E167" s="15">
        <f>IF(C167&lt;80,(100-C167)*(VLOOKUP('Reduction Calculations'!D167,'BMP Reduction Factors'!$A$3:$B$46,2,FALSE)*0.75),(100-C167)*(VLOOKUP('Reduction Calculations'!D167,'BMP Reduction Factors'!$A$3:$B$46,2,FALSE)*0.5))</f>
        <v>0</v>
      </c>
      <c r="F167" s="12" t="s">
        <v>1</v>
      </c>
      <c r="G167" s="15">
        <f>IF((E167+C167)&lt;80,(100-E167-C167)*(VLOOKUP('Reduction Calculations'!F167,'BMP Reduction Factors'!$A$3:$B$46,2,FALSE)*0.75),(100-E167-C167)*(VLOOKUP('Reduction Calculations'!F167,'BMP Reduction Factors'!$A$3:$B$46,2,FALSE)*0.5))</f>
        <v>0</v>
      </c>
      <c r="H167" s="13">
        <f>SUM('Reduction Calculations'!C167,E167,G167)/100</f>
        <v>0</v>
      </c>
    </row>
    <row r="168" spans="1:8" ht="39" customHeight="1" thickBot="1" x14ac:dyDescent="0.3">
      <c r="A168" s="21" t="str">
        <f t="array" ref="A168">IFERROR(INDEX('ALCAD Input'!A$2:A$600,SMALL(IF('ALCAD Input'!$T$2:$T$600=10,ROW('ALCAD Input'!A$2:A$600)-ROW('ALCAD Input'!A$2)+1),ROWS('ALCAD Input'!A$2:A165))),"")</f>
        <v/>
      </c>
      <c r="B168" s="12" t="s">
        <v>1</v>
      </c>
      <c r="C168" s="14">
        <f>(100*VLOOKUP('Reduction Calculations'!B168,'BMP Reduction Factors'!$A$3:$B$46,2,FALSE))</f>
        <v>0</v>
      </c>
      <c r="D168" s="12" t="s">
        <v>1</v>
      </c>
      <c r="E168" s="15">
        <f>IF(C168&lt;80,(100-C168)*(VLOOKUP('Reduction Calculations'!D168,'BMP Reduction Factors'!$A$3:$B$46,2,FALSE)*0.75),(100-C168)*(VLOOKUP('Reduction Calculations'!D168,'BMP Reduction Factors'!$A$3:$B$46,2,FALSE)*0.5))</f>
        <v>0</v>
      </c>
      <c r="F168" s="12" t="s">
        <v>1</v>
      </c>
      <c r="G168" s="15">
        <f>IF((E168+C168)&lt;80,(100-E168-C168)*(VLOOKUP('Reduction Calculations'!F168,'BMP Reduction Factors'!$A$3:$B$46,2,FALSE)*0.75),(100-E168-C168)*(VLOOKUP('Reduction Calculations'!F168,'BMP Reduction Factors'!$A$3:$B$46,2,FALSE)*0.5))</f>
        <v>0</v>
      </c>
      <c r="H168" s="13">
        <f>SUM('Reduction Calculations'!C168,E168,G168)/100</f>
        <v>0</v>
      </c>
    </row>
    <row r="169" spans="1:8" ht="39" customHeight="1" thickBot="1" x14ac:dyDescent="0.3">
      <c r="A169" s="21" t="str">
        <f t="array" ref="A169">IFERROR(INDEX('ALCAD Input'!A$2:A$600,SMALL(IF('ALCAD Input'!$T$2:$T$600=10,ROW('ALCAD Input'!A$2:A$600)-ROW('ALCAD Input'!A$2)+1),ROWS('ALCAD Input'!A$2:A166))),"")</f>
        <v/>
      </c>
      <c r="B169" s="12" t="s">
        <v>1</v>
      </c>
      <c r="C169" s="14">
        <f>(100*VLOOKUP('Reduction Calculations'!B169,'BMP Reduction Factors'!$A$3:$B$46,2,FALSE))</f>
        <v>0</v>
      </c>
      <c r="D169" s="12" t="s">
        <v>1</v>
      </c>
      <c r="E169" s="15">
        <f>IF(C169&lt;80,(100-C169)*(VLOOKUP('Reduction Calculations'!D169,'BMP Reduction Factors'!$A$3:$B$46,2,FALSE)*0.75),(100-C169)*(VLOOKUP('Reduction Calculations'!D169,'BMP Reduction Factors'!$A$3:$B$46,2,FALSE)*0.5))</f>
        <v>0</v>
      </c>
      <c r="F169" s="12" t="s">
        <v>1</v>
      </c>
      <c r="G169" s="15">
        <f>IF((E169+C169)&lt;80,(100-E169-C169)*(VLOOKUP('Reduction Calculations'!F169,'BMP Reduction Factors'!$A$3:$B$46,2,FALSE)*0.75),(100-E169-C169)*(VLOOKUP('Reduction Calculations'!F169,'BMP Reduction Factors'!$A$3:$B$46,2,FALSE)*0.5))</f>
        <v>0</v>
      </c>
      <c r="H169" s="13">
        <f>SUM('Reduction Calculations'!C169,E169,G169)/100</f>
        <v>0</v>
      </c>
    </row>
    <row r="170" spans="1:8" ht="39" customHeight="1" thickBot="1" x14ac:dyDescent="0.3">
      <c r="A170" s="21" t="str">
        <f t="array" ref="A170">IFERROR(INDEX('ALCAD Input'!A$2:A$600,SMALL(IF('ALCAD Input'!$T$2:$T$600=10,ROW('ALCAD Input'!A$2:A$600)-ROW('ALCAD Input'!A$2)+1),ROWS('ALCAD Input'!A$2:A167))),"")</f>
        <v/>
      </c>
      <c r="B170" s="12" t="s">
        <v>1</v>
      </c>
      <c r="C170" s="14">
        <f>(100*VLOOKUP('Reduction Calculations'!B170,'BMP Reduction Factors'!$A$3:$B$46,2,FALSE))</f>
        <v>0</v>
      </c>
      <c r="D170" s="12" t="s">
        <v>1</v>
      </c>
      <c r="E170" s="15">
        <f>IF(C170&lt;80,(100-C170)*(VLOOKUP('Reduction Calculations'!D170,'BMP Reduction Factors'!$A$3:$B$46,2,FALSE)*0.75),(100-C170)*(VLOOKUP('Reduction Calculations'!D170,'BMP Reduction Factors'!$A$3:$B$46,2,FALSE)*0.5))</f>
        <v>0</v>
      </c>
      <c r="F170" s="12" t="s">
        <v>1</v>
      </c>
      <c r="G170" s="15">
        <f>IF((E170+C170)&lt;80,(100-E170-C170)*(VLOOKUP('Reduction Calculations'!F170,'BMP Reduction Factors'!$A$3:$B$46,2,FALSE)*0.75),(100-E170-C170)*(VLOOKUP('Reduction Calculations'!F170,'BMP Reduction Factors'!$A$3:$B$46,2,FALSE)*0.5))</f>
        <v>0</v>
      </c>
      <c r="H170" s="13">
        <f>SUM('Reduction Calculations'!C170,E170,G170)/100</f>
        <v>0</v>
      </c>
    </row>
    <row r="171" spans="1:8" ht="39" customHeight="1" thickBot="1" x14ac:dyDescent="0.3">
      <c r="A171" s="21" t="str">
        <f t="array" ref="A171">IFERROR(INDEX('ALCAD Input'!A$2:A$600,SMALL(IF('ALCAD Input'!$T$2:$T$600=10,ROW('ALCAD Input'!A$2:A$600)-ROW('ALCAD Input'!A$2)+1),ROWS('ALCAD Input'!A$2:A168))),"")</f>
        <v/>
      </c>
      <c r="B171" s="12" t="s">
        <v>1</v>
      </c>
      <c r="C171" s="14">
        <f>(100*VLOOKUP('Reduction Calculations'!B171,'BMP Reduction Factors'!$A$3:$B$46,2,FALSE))</f>
        <v>0</v>
      </c>
      <c r="D171" s="12" t="s">
        <v>1</v>
      </c>
      <c r="E171" s="15">
        <f>IF(C171&lt;80,(100-C171)*(VLOOKUP('Reduction Calculations'!D171,'BMP Reduction Factors'!$A$3:$B$46,2,FALSE)*0.75),(100-C171)*(VLOOKUP('Reduction Calculations'!D171,'BMP Reduction Factors'!$A$3:$B$46,2,FALSE)*0.5))</f>
        <v>0</v>
      </c>
      <c r="F171" s="12" t="s">
        <v>1</v>
      </c>
      <c r="G171" s="15">
        <f>IF((E171+C171)&lt;80,(100-E171-C171)*(VLOOKUP('Reduction Calculations'!F171,'BMP Reduction Factors'!$A$3:$B$46,2,FALSE)*0.75),(100-E171-C171)*(VLOOKUP('Reduction Calculations'!F171,'BMP Reduction Factors'!$A$3:$B$46,2,FALSE)*0.5))</f>
        <v>0</v>
      </c>
      <c r="H171" s="13">
        <f>SUM('Reduction Calculations'!C171,E171,G171)/100</f>
        <v>0</v>
      </c>
    </row>
    <row r="172" spans="1:8" ht="39" customHeight="1" thickBot="1" x14ac:dyDescent="0.3">
      <c r="A172" s="21" t="str">
        <f t="array" ref="A172">IFERROR(INDEX('ALCAD Input'!A$2:A$600,SMALL(IF('ALCAD Input'!$T$2:$T$600=10,ROW('ALCAD Input'!A$2:A$600)-ROW('ALCAD Input'!A$2)+1),ROWS('ALCAD Input'!A$2:A169))),"")</f>
        <v/>
      </c>
      <c r="B172" s="12" t="s">
        <v>1</v>
      </c>
      <c r="C172" s="14">
        <f>(100*VLOOKUP('Reduction Calculations'!B172,'BMP Reduction Factors'!$A$3:$B$46,2,FALSE))</f>
        <v>0</v>
      </c>
      <c r="D172" s="12" t="s">
        <v>1</v>
      </c>
      <c r="E172" s="15">
        <f>IF(C172&lt;80,(100-C172)*(VLOOKUP('Reduction Calculations'!D172,'BMP Reduction Factors'!$A$3:$B$46,2,FALSE)*0.75),(100-C172)*(VLOOKUP('Reduction Calculations'!D172,'BMP Reduction Factors'!$A$3:$B$46,2,FALSE)*0.5))</f>
        <v>0</v>
      </c>
      <c r="F172" s="12" t="s">
        <v>1</v>
      </c>
      <c r="G172" s="15">
        <f>IF((E172+C172)&lt;80,(100-E172-C172)*(VLOOKUP('Reduction Calculations'!F172,'BMP Reduction Factors'!$A$3:$B$46,2,FALSE)*0.75),(100-E172-C172)*(VLOOKUP('Reduction Calculations'!F172,'BMP Reduction Factors'!$A$3:$B$46,2,FALSE)*0.5))</f>
        <v>0</v>
      </c>
      <c r="H172" s="13">
        <f>SUM('Reduction Calculations'!C172,E172,G172)/100</f>
        <v>0</v>
      </c>
    </row>
    <row r="173" spans="1:8" ht="39" customHeight="1" thickBot="1" x14ac:dyDescent="0.3">
      <c r="A173" s="21" t="str">
        <f t="array" ref="A173">IFERROR(INDEX('ALCAD Input'!A$2:A$600,SMALL(IF('ALCAD Input'!$T$2:$T$600=10,ROW('ALCAD Input'!A$2:A$600)-ROW('ALCAD Input'!A$2)+1),ROWS('ALCAD Input'!A$2:A170))),"")</f>
        <v/>
      </c>
      <c r="B173" s="12" t="s">
        <v>1</v>
      </c>
      <c r="C173" s="14">
        <f>(100*VLOOKUP('Reduction Calculations'!B173,'BMP Reduction Factors'!$A$3:$B$46,2,FALSE))</f>
        <v>0</v>
      </c>
      <c r="D173" s="12" t="s">
        <v>1</v>
      </c>
      <c r="E173" s="15">
        <f>IF(C173&lt;80,(100-C173)*(VLOOKUP('Reduction Calculations'!D173,'BMP Reduction Factors'!$A$3:$B$46,2,FALSE)*0.75),(100-C173)*(VLOOKUP('Reduction Calculations'!D173,'BMP Reduction Factors'!$A$3:$B$46,2,FALSE)*0.5))</f>
        <v>0</v>
      </c>
      <c r="F173" s="12" t="s">
        <v>1</v>
      </c>
      <c r="G173" s="15">
        <f>IF((E173+C173)&lt;80,(100-E173-C173)*(VLOOKUP('Reduction Calculations'!F173,'BMP Reduction Factors'!$A$3:$B$46,2,FALSE)*0.75),(100-E173-C173)*(VLOOKUP('Reduction Calculations'!F173,'BMP Reduction Factors'!$A$3:$B$46,2,FALSE)*0.5))</f>
        <v>0</v>
      </c>
      <c r="H173" s="13">
        <f>SUM('Reduction Calculations'!C173,E173,G173)/100</f>
        <v>0</v>
      </c>
    </row>
    <row r="174" spans="1:8" ht="39" customHeight="1" thickBot="1" x14ac:dyDescent="0.3">
      <c r="A174" s="21" t="str">
        <f t="array" ref="A174">IFERROR(INDEX('ALCAD Input'!A$2:A$600,SMALL(IF('ALCAD Input'!$T$2:$T$600=10,ROW('ALCAD Input'!A$2:A$600)-ROW('ALCAD Input'!A$2)+1),ROWS('ALCAD Input'!A$2:A171))),"")</f>
        <v/>
      </c>
      <c r="B174" s="12" t="s">
        <v>1</v>
      </c>
      <c r="C174" s="14">
        <f>(100*VLOOKUP('Reduction Calculations'!B174,'BMP Reduction Factors'!$A$3:$B$46,2,FALSE))</f>
        <v>0</v>
      </c>
      <c r="D174" s="12" t="s">
        <v>1</v>
      </c>
      <c r="E174" s="15">
        <f>IF(C174&lt;80,(100-C174)*(VLOOKUP('Reduction Calculations'!D174,'BMP Reduction Factors'!$A$3:$B$46,2,FALSE)*0.75),(100-C174)*(VLOOKUP('Reduction Calculations'!D174,'BMP Reduction Factors'!$A$3:$B$46,2,FALSE)*0.5))</f>
        <v>0</v>
      </c>
      <c r="F174" s="12" t="s">
        <v>1</v>
      </c>
      <c r="G174" s="15">
        <f>IF((E174+C174)&lt;80,(100-E174-C174)*(VLOOKUP('Reduction Calculations'!F174,'BMP Reduction Factors'!$A$3:$B$46,2,FALSE)*0.75),(100-E174-C174)*(VLOOKUP('Reduction Calculations'!F174,'BMP Reduction Factors'!$A$3:$B$46,2,FALSE)*0.5))</f>
        <v>0</v>
      </c>
      <c r="H174" s="13">
        <f>SUM('Reduction Calculations'!C174,E174,G174)/100</f>
        <v>0</v>
      </c>
    </row>
    <row r="175" spans="1:8" ht="39" customHeight="1" thickBot="1" x14ac:dyDescent="0.3">
      <c r="A175" s="21" t="str">
        <f t="array" ref="A175">IFERROR(INDEX('ALCAD Input'!A$2:A$600,SMALL(IF('ALCAD Input'!$T$2:$T$600=10,ROW('ALCAD Input'!A$2:A$600)-ROW('ALCAD Input'!A$2)+1),ROWS('ALCAD Input'!A$2:A172))),"")</f>
        <v/>
      </c>
      <c r="B175" s="12" t="s">
        <v>1</v>
      </c>
      <c r="C175" s="14">
        <f>(100*VLOOKUP('Reduction Calculations'!B175,'BMP Reduction Factors'!$A$3:$B$46,2,FALSE))</f>
        <v>0</v>
      </c>
      <c r="D175" s="12" t="s">
        <v>1</v>
      </c>
      <c r="E175" s="15">
        <f>IF(C175&lt;80,(100-C175)*(VLOOKUP('Reduction Calculations'!D175,'BMP Reduction Factors'!$A$3:$B$46,2,FALSE)*0.75),(100-C175)*(VLOOKUP('Reduction Calculations'!D175,'BMP Reduction Factors'!$A$3:$B$46,2,FALSE)*0.5))</f>
        <v>0</v>
      </c>
      <c r="F175" s="12" t="s">
        <v>1</v>
      </c>
      <c r="G175" s="15">
        <f>IF((E175+C175)&lt;80,(100-E175-C175)*(VLOOKUP('Reduction Calculations'!F175,'BMP Reduction Factors'!$A$3:$B$46,2,FALSE)*0.75),(100-E175-C175)*(VLOOKUP('Reduction Calculations'!F175,'BMP Reduction Factors'!$A$3:$B$46,2,FALSE)*0.5))</f>
        <v>0</v>
      </c>
      <c r="H175" s="13">
        <f>SUM('Reduction Calculations'!C175,E175,G175)/100</f>
        <v>0</v>
      </c>
    </row>
    <row r="176" spans="1:8" ht="39" customHeight="1" thickBot="1" x14ac:dyDescent="0.3">
      <c r="A176" s="21" t="str">
        <f t="array" ref="A176">IFERROR(INDEX('ALCAD Input'!A$2:A$600,SMALL(IF('ALCAD Input'!$T$2:$T$600=10,ROW('ALCAD Input'!A$2:A$600)-ROW('ALCAD Input'!A$2)+1),ROWS('ALCAD Input'!A$2:A173))),"")</f>
        <v/>
      </c>
      <c r="B176" s="12" t="s">
        <v>1</v>
      </c>
      <c r="C176" s="14">
        <f>(100*VLOOKUP('Reduction Calculations'!B176,'BMP Reduction Factors'!$A$3:$B$46,2,FALSE))</f>
        <v>0</v>
      </c>
      <c r="D176" s="12" t="s">
        <v>1</v>
      </c>
      <c r="E176" s="15">
        <f>IF(C176&lt;80,(100-C176)*(VLOOKUP('Reduction Calculations'!D176,'BMP Reduction Factors'!$A$3:$B$46,2,FALSE)*0.75),(100-C176)*(VLOOKUP('Reduction Calculations'!D176,'BMP Reduction Factors'!$A$3:$B$46,2,FALSE)*0.5))</f>
        <v>0</v>
      </c>
      <c r="F176" s="12" t="s">
        <v>1</v>
      </c>
      <c r="G176" s="15">
        <f>IF((E176+C176)&lt;80,(100-E176-C176)*(VLOOKUP('Reduction Calculations'!F176,'BMP Reduction Factors'!$A$3:$B$46,2,FALSE)*0.75),(100-E176-C176)*(VLOOKUP('Reduction Calculations'!F176,'BMP Reduction Factors'!$A$3:$B$46,2,FALSE)*0.5))</f>
        <v>0</v>
      </c>
      <c r="H176" s="13">
        <f>SUM('Reduction Calculations'!C176,E176,G176)/100</f>
        <v>0</v>
      </c>
    </row>
    <row r="177" spans="1:8" ht="39" customHeight="1" thickBot="1" x14ac:dyDescent="0.3">
      <c r="A177" s="21" t="str">
        <f t="array" ref="A177">IFERROR(INDEX('ALCAD Input'!A$2:A$600,SMALL(IF('ALCAD Input'!$T$2:$T$600=10,ROW('ALCAD Input'!A$2:A$600)-ROW('ALCAD Input'!A$2)+1),ROWS('ALCAD Input'!A$2:A174))),"")</f>
        <v/>
      </c>
      <c r="B177" s="12" t="s">
        <v>1</v>
      </c>
      <c r="C177" s="14">
        <f>(100*VLOOKUP('Reduction Calculations'!B177,'BMP Reduction Factors'!$A$3:$B$46,2,FALSE))</f>
        <v>0</v>
      </c>
      <c r="D177" s="12" t="s">
        <v>1</v>
      </c>
      <c r="E177" s="15">
        <f>IF(C177&lt;80,(100-C177)*(VLOOKUP('Reduction Calculations'!D177,'BMP Reduction Factors'!$A$3:$B$46,2,FALSE)*0.75),(100-C177)*(VLOOKUP('Reduction Calculations'!D177,'BMP Reduction Factors'!$A$3:$B$46,2,FALSE)*0.5))</f>
        <v>0</v>
      </c>
      <c r="F177" s="12" t="s">
        <v>1</v>
      </c>
      <c r="G177" s="15">
        <f>IF((E177+C177)&lt;80,(100-E177-C177)*(VLOOKUP('Reduction Calculations'!F177,'BMP Reduction Factors'!$A$3:$B$46,2,FALSE)*0.75),(100-E177-C177)*(VLOOKUP('Reduction Calculations'!F177,'BMP Reduction Factors'!$A$3:$B$46,2,FALSE)*0.5))</f>
        <v>0</v>
      </c>
      <c r="H177" s="13">
        <f>SUM('Reduction Calculations'!C177,E177,G177)/100</f>
        <v>0</v>
      </c>
    </row>
    <row r="178" spans="1:8" ht="39" customHeight="1" thickBot="1" x14ac:dyDescent="0.3">
      <c r="A178" s="21" t="str">
        <f t="array" ref="A178">IFERROR(INDEX('ALCAD Input'!A$2:A$600,SMALL(IF('ALCAD Input'!$T$2:$T$600=10,ROW('ALCAD Input'!A$2:A$600)-ROW('ALCAD Input'!A$2)+1),ROWS('ALCAD Input'!A$2:A175))),"")</f>
        <v/>
      </c>
      <c r="B178" s="12" t="s">
        <v>1</v>
      </c>
      <c r="C178" s="14">
        <f>(100*VLOOKUP('Reduction Calculations'!B178,'BMP Reduction Factors'!$A$3:$B$46,2,FALSE))</f>
        <v>0</v>
      </c>
      <c r="D178" s="12" t="s">
        <v>1</v>
      </c>
      <c r="E178" s="15">
        <f>IF(C178&lt;80,(100-C178)*(VLOOKUP('Reduction Calculations'!D178,'BMP Reduction Factors'!$A$3:$B$46,2,FALSE)*0.75),(100-C178)*(VLOOKUP('Reduction Calculations'!D178,'BMP Reduction Factors'!$A$3:$B$46,2,FALSE)*0.5))</f>
        <v>0</v>
      </c>
      <c r="F178" s="12" t="s">
        <v>1</v>
      </c>
      <c r="G178" s="15">
        <f>IF((E178+C178)&lt;80,(100-E178-C178)*(VLOOKUP('Reduction Calculations'!F178,'BMP Reduction Factors'!$A$3:$B$46,2,FALSE)*0.75),(100-E178-C178)*(VLOOKUP('Reduction Calculations'!F178,'BMP Reduction Factors'!$A$3:$B$46,2,FALSE)*0.5))</f>
        <v>0</v>
      </c>
      <c r="H178" s="13">
        <f>SUM('Reduction Calculations'!C178,E178,G178)/100</f>
        <v>0</v>
      </c>
    </row>
    <row r="179" spans="1:8" ht="39" customHeight="1" thickBot="1" x14ac:dyDescent="0.3">
      <c r="A179" s="21" t="str">
        <f t="array" ref="A179">IFERROR(INDEX('ALCAD Input'!A$2:A$600,SMALL(IF('ALCAD Input'!$T$2:$T$600=10,ROW('ALCAD Input'!A$2:A$600)-ROW('ALCAD Input'!A$2)+1),ROWS('ALCAD Input'!A$2:A176))),"")</f>
        <v/>
      </c>
      <c r="B179" s="12" t="s">
        <v>1</v>
      </c>
      <c r="C179" s="14">
        <f>(100*VLOOKUP('Reduction Calculations'!B179,'BMP Reduction Factors'!$A$3:$B$46,2,FALSE))</f>
        <v>0</v>
      </c>
      <c r="D179" s="12" t="s">
        <v>1</v>
      </c>
      <c r="E179" s="15">
        <f>IF(C179&lt;80,(100-C179)*(VLOOKUP('Reduction Calculations'!D179,'BMP Reduction Factors'!$A$3:$B$46,2,FALSE)*0.75),(100-C179)*(VLOOKUP('Reduction Calculations'!D179,'BMP Reduction Factors'!$A$3:$B$46,2,FALSE)*0.5))</f>
        <v>0</v>
      </c>
      <c r="F179" s="12" t="s">
        <v>1</v>
      </c>
      <c r="G179" s="15">
        <f>IF((E179+C179)&lt;80,(100-E179-C179)*(VLOOKUP('Reduction Calculations'!F179,'BMP Reduction Factors'!$A$3:$B$46,2,FALSE)*0.75),(100-E179-C179)*(VLOOKUP('Reduction Calculations'!F179,'BMP Reduction Factors'!$A$3:$B$46,2,FALSE)*0.5))</f>
        <v>0</v>
      </c>
      <c r="H179" s="13">
        <f>SUM('Reduction Calculations'!C179,E179,G179)/100</f>
        <v>0</v>
      </c>
    </row>
    <row r="180" spans="1:8" ht="39" customHeight="1" thickBot="1" x14ac:dyDescent="0.3">
      <c r="A180" s="21" t="str">
        <f t="array" ref="A180">IFERROR(INDEX('ALCAD Input'!A$2:A$600,SMALL(IF('ALCAD Input'!$T$2:$T$600=10,ROW('ALCAD Input'!A$2:A$600)-ROW('ALCAD Input'!A$2)+1),ROWS('ALCAD Input'!A$2:A177))),"")</f>
        <v/>
      </c>
      <c r="B180" s="12" t="s">
        <v>1</v>
      </c>
      <c r="C180" s="14">
        <f>(100*VLOOKUP('Reduction Calculations'!B180,'BMP Reduction Factors'!$A$3:$B$46,2,FALSE))</f>
        <v>0</v>
      </c>
      <c r="D180" s="12" t="s">
        <v>1</v>
      </c>
      <c r="E180" s="15">
        <f>IF(C180&lt;80,(100-C180)*(VLOOKUP('Reduction Calculations'!D180,'BMP Reduction Factors'!$A$3:$B$46,2,FALSE)*0.75),(100-C180)*(VLOOKUP('Reduction Calculations'!D180,'BMP Reduction Factors'!$A$3:$B$46,2,FALSE)*0.5))</f>
        <v>0</v>
      </c>
      <c r="F180" s="12" t="s">
        <v>1</v>
      </c>
      <c r="G180" s="15">
        <f>IF((E180+C180)&lt;80,(100-E180-C180)*(VLOOKUP('Reduction Calculations'!F180,'BMP Reduction Factors'!$A$3:$B$46,2,FALSE)*0.75),(100-E180-C180)*(VLOOKUP('Reduction Calculations'!F180,'BMP Reduction Factors'!$A$3:$B$46,2,FALSE)*0.5))</f>
        <v>0</v>
      </c>
      <c r="H180" s="13">
        <f>SUM('Reduction Calculations'!C180,E180,G180)/100</f>
        <v>0</v>
      </c>
    </row>
    <row r="181" spans="1:8" ht="39" customHeight="1" thickBot="1" x14ac:dyDescent="0.3">
      <c r="A181" s="21" t="str">
        <f t="array" ref="A181">IFERROR(INDEX('ALCAD Input'!A$2:A$600,SMALL(IF('ALCAD Input'!$T$2:$T$600=10,ROW('ALCAD Input'!A$2:A$600)-ROW('ALCAD Input'!A$2)+1),ROWS('ALCAD Input'!A$2:A178))),"")</f>
        <v/>
      </c>
      <c r="B181" s="12" t="s">
        <v>1</v>
      </c>
      <c r="C181" s="14">
        <f>(100*VLOOKUP('Reduction Calculations'!B181,'BMP Reduction Factors'!$A$3:$B$46,2,FALSE))</f>
        <v>0</v>
      </c>
      <c r="D181" s="12" t="s">
        <v>1</v>
      </c>
      <c r="E181" s="15">
        <f>IF(C181&lt;80,(100-C181)*(VLOOKUP('Reduction Calculations'!D181,'BMP Reduction Factors'!$A$3:$B$46,2,FALSE)*0.75),(100-C181)*(VLOOKUP('Reduction Calculations'!D181,'BMP Reduction Factors'!$A$3:$B$46,2,FALSE)*0.5))</f>
        <v>0</v>
      </c>
      <c r="F181" s="12" t="s">
        <v>1</v>
      </c>
      <c r="G181" s="15">
        <f>IF((E181+C181)&lt;80,(100-E181-C181)*(VLOOKUP('Reduction Calculations'!F181,'BMP Reduction Factors'!$A$3:$B$46,2,FALSE)*0.75),(100-E181-C181)*(VLOOKUP('Reduction Calculations'!F181,'BMP Reduction Factors'!$A$3:$B$46,2,FALSE)*0.5))</f>
        <v>0</v>
      </c>
      <c r="H181" s="13">
        <f>SUM('Reduction Calculations'!C181,E181,G181)/100</f>
        <v>0</v>
      </c>
    </row>
    <row r="182" spans="1:8" ht="39" customHeight="1" thickBot="1" x14ac:dyDescent="0.3">
      <c r="A182" s="21" t="str">
        <f t="array" ref="A182">IFERROR(INDEX('ALCAD Input'!A$2:A$600,SMALL(IF('ALCAD Input'!$T$2:$T$600=10,ROW('ALCAD Input'!A$2:A$600)-ROW('ALCAD Input'!A$2)+1),ROWS('ALCAD Input'!A$2:A179))),"")</f>
        <v/>
      </c>
      <c r="B182" s="12" t="s">
        <v>1</v>
      </c>
      <c r="C182" s="14">
        <f>(100*VLOOKUP('Reduction Calculations'!B182,'BMP Reduction Factors'!$A$3:$B$46,2,FALSE))</f>
        <v>0</v>
      </c>
      <c r="D182" s="12" t="s">
        <v>1</v>
      </c>
      <c r="E182" s="15">
        <f>IF(C182&lt;80,(100-C182)*(VLOOKUP('Reduction Calculations'!D182,'BMP Reduction Factors'!$A$3:$B$46,2,FALSE)*0.75),(100-C182)*(VLOOKUP('Reduction Calculations'!D182,'BMP Reduction Factors'!$A$3:$B$46,2,FALSE)*0.5))</f>
        <v>0</v>
      </c>
      <c r="F182" s="12" t="s">
        <v>1</v>
      </c>
      <c r="G182" s="15">
        <f>IF((E182+C182)&lt;80,(100-E182-C182)*(VLOOKUP('Reduction Calculations'!F182,'BMP Reduction Factors'!$A$3:$B$46,2,FALSE)*0.75),(100-E182-C182)*(VLOOKUP('Reduction Calculations'!F182,'BMP Reduction Factors'!$A$3:$B$46,2,FALSE)*0.5))</f>
        <v>0</v>
      </c>
      <c r="H182" s="13">
        <f>SUM('Reduction Calculations'!C182,E182,G182)/100</f>
        <v>0</v>
      </c>
    </row>
    <row r="183" spans="1:8" ht="39" customHeight="1" thickBot="1" x14ac:dyDescent="0.3">
      <c r="A183" s="21" t="str">
        <f t="array" ref="A183">IFERROR(INDEX('ALCAD Input'!A$2:A$600,SMALL(IF('ALCAD Input'!$T$2:$T$600=10,ROW('ALCAD Input'!A$2:A$600)-ROW('ALCAD Input'!A$2)+1),ROWS('ALCAD Input'!A$2:A180))),"")</f>
        <v/>
      </c>
      <c r="B183" s="12" t="s">
        <v>1</v>
      </c>
      <c r="C183" s="14">
        <f>(100*VLOOKUP('Reduction Calculations'!B183,'BMP Reduction Factors'!$A$3:$B$46,2,FALSE))</f>
        <v>0</v>
      </c>
      <c r="D183" s="12" t="s">
        <v>1</v>
      </c>
      <c r="E183" s="15">
        <f>IF(C183&lt;80,(100-C183)*(VLOOKUP('Reduction Calculations'!D183,'BMP Reduction Factors'!$A$3:$B$46,2,FALSE)*0.75),(100-C183)*(VLOOKUP('Reduction Calculations'!D183,'BMP Reduction Factors'!$A$3:$B$46,2,FALSE)*0.5))</f>
        <v>0</v>
      </c>
      <c r="F183" s="12" t="s">
        <v>1</v>
      </c>
      <c r="G183" s="15">
        <f>IF((E183+C183)&lt;80,(100-E183-C183)*(VLOOKUP('Reduction Calculations'!F183,'BMP Reduction Factors'!$A$3:$B$46,2,FALSE)*0.75),(100-E183-C183)*(VLOOKUP('Reduction Calculations'!F183,'BMP Reduction Factors'!$A$3:$B$46,2,FALSE)*0.5))</f>
        <v>0</v>
      </c>
      <c r="H183" s="13">
        <f>SUM('Reduction Calculations'!C183,E183,G183)/100</f>
        <v>0</v>
      </c>
    </row>
    <row r="184" spans="1:8" ht="39" customHeight="1" thickBot="1" x14ac:dyDescent="0.3">
      <c r="A184" s="21" t="str">
        <f t="array" ref="A184">IFERROR(INDEX('ALCAD Input'!A$2:A$600,SMALL(IF('ALCAD Input'!$T$2:$T$600=10,ROW('ALCAD Input'!A$2:A$600)-ROW('ALCAD Input'!A$2)+1),ROWS('ALCAD Input'!A$2:A181))),"")</f>
        <v/>
      </c>
      <c r="B184" s="12" t="s">
        <v>1</v>
      </c>
      <c r="C184" s="14">
        <f>(100*VLOOKUP('Reduction Calculations'!B184,'BMP Reduction Factors'!$A$3:$B$46,2,FALSE))</f>
        <v>0</v>
      </c>
      <c r="D184" s="12" t="s">
        <v>1</v>
      </c>
      <c r="E184" s="15">
        <f>IF(C184&lt;80,(100-C184)*(VLOOKUP('Reduction Calculations'!D184,'BMP Reduction Factors'!$A$3:$B$46,2,FALSE)*0.75),(100-C184)*(VLOOKUP('Reduction Calculations'!D184,'BMP Reduction Factors'!$A$3:$B$46,2,FALSE)*0.5))</f>
        <v>0</v>
      </c>
      <c r="F184" s="12" t="s">
        <v>1</v>
      </c>
      <c r="G184" s="15">
        <f>IF((E184+C184)&lt;80,(100-E184-C184)*(VLOOKUP('Reduction Calculations'!F184,'BMP Reduction Factors'!$A$3:$B$46,2,FALSE)*0.75),(100-E184-C184)*(VLOOKUP('Reduction Calculations'!F184,'BMP Reduction Factors'!$A$3:$B$46,2,FALSE)*0.5))</f>
        <v>0</v>
      </c>
      <c r="H184" s="13">
        <f>SUM('Reduction Calculations'!C184,E184,G184)/100</f>
        <v>0</v>
      </c>
    </row>
    <row r="185" spans="1:8" ht="39" customHeight="1" thickBot="1" x14ac:dyDescent="0.3">
      <c r="A185" s="21" t="str">
        <f t="array" ref="A185">IFERROR(INDEX('ALCAD Input'!A$2:A$600,SMALL(IF('ALCAD Input'!$T$2:$T$600=10,ROW('ALCAD Input'!A$2:A$600)-ROW('ALCAD Input'!A$2)+1),ROWS('ALCAD Input'!A$2:A182))),"")</f>
        <v/>
      </c>
      <c r="B185" s="12" t="s">
        <v>1</v>
      </c>
      <c r="C185" s="14">
        <f>(100*VLOOKUP('Reduction Calculations'!B185,'BMP Reduction Factors'!$A$3:$B$46,2,FALSE))</f>
        <v>0</v>
      </c>
      <c r="D185" s="12" t="s">
        <v>1</v>
      </c>
      <c r="E185" s="15">
        <f>IF(C185&lt;80,(100-C185)*(VLOOKUP('Reduction Calculations'!D185,'BMP Reduction Factors'!$A$3:$B$46,2,FALSE)*0.75),(100-C185)*(VLOOKUP('Reduction Calculations'!D185,'BMP Reduction Factors'!$A$3:$B$46,2,FALSE)*0.5))</f>
        <v>0</v>
      </c>
      <c r="F185" s="12" t="s">
        <v>1</v>
      </c>
      <c r="G185" s="15">
        <f>IF((E185+C185)&lt;80,(100-E185-C185)*(VLOOKUP('Reduction Calculations'!F185,'BMP Reduction Factors'!$A$3:$B$46,2,FALSE)*0.75),(100-E185-C185)*(VLOOKUP('Reduction Calculations'!F185,'BMP Reduction Factors'!$A$3:$B$46,2,FALSE)*0.5))</f>
        <v>0</v>
      </c>
      <c r="H185" s="13">
        <f>SUM('Reduction Calculations'!C185,E185,G185)/100</f>
        <v>0</v>
      </c>
    </row>
    <row r="186" spans="1:8" ht="39" customHeight="1" thickBot="1" x14ac:dyDescent="0.3">
      <c r="A186" s="21" t="str">
        <f t="array" ref="A186">IFERROR(INDEX('ALCAD Input'!A$2:A$600,SMALL(IF('ALCAD Input'!$T$2:$T$600=10,ROW('ALCAD Input'!A$2:A$600)-ROW('ALCAD Input'!A$2)+1),ROWS('ALCAD Input'!A$2:A183))),"")</f>
        <v/>
      </c>
      <c r="B186" s="12" t="s">
        <v>1</v>
      </c>
      <c r="C186" s="14">
        <f>(100*VLOOKUP('Reduction Calculations'!B186,'BMP Reduction Factors'!$A$3:$B$46,2,FALSE))</f>
        <v>0</v>
      </c>
      <c r="D186" s="12" t="s">
        <v>1</v>
      </c>
      <c r="E186" s="15">
        <f>IF(C186&lt;80,(100-C186)*(VLOOKUP('Reduction Calculations'!D186,'BMP Reduction Factors'!$A$3:$B$46,2,FALSE)*0.75),(100-C186)*(VLOOKUP('Reduction Calculations'!D186,'BMP Reduction Factors'!$A$3:$B$46,2,FALSE)*0.5))</f>
        <v>0</v>
      </c>
      <c r="F186" s="12" t="s">
        <v>1</v>
      </c>
      <c r="G186" s="15">
        <f>IF((E186+C186)&lt;80,(100-E186-C186)*(VLOOKUP('Reduction Calculations'!F186,'BMP Reduction Factors'!$A$3:$B$46,2,FALSE)*0.75),(100-E186-C186)*(VLOOKUP('Reduction Calculations'!F186,'BMP Reduction Factors'!$A$3:$B$46,2,FALSE)*0.5))</f>
        <v>0</v>
      </c>
      <c r="H186" s="13">
        <f>SUM('Reduction Calculations'!C186,E186,G186)/100</f>
        <v>0</v>
      </c>
    </row>
    <row r="187" spans="1:8" ht="39" customHeight="1" thickBot="1" x14ac:dyDescent="0.3">
      <c r="A187" s="21" t="str">
        <f t="array" ref="A187">IFERROR(INDEX('ALCAD Input'!A$2:A$600,SMALL(IF('ALCAD Input'!$T$2:$T$600=10,ROW('ALCAD Input'!A$2:A$600)-ROW('ALCAD Input'!A$2)+1),ROWS('ALCAD Input'!A$2:A184))),"")</f>
        <v/>
      </c>
      <c r="B187" s="12" t="s">
        <v>1</v>
      </c>
      <c r="C187" s="14">
        <f>(100*VLOOKUP('Reduction Calculations'!B187,'BMP Reduction Factors'!$A$3:$B$46,2,FALSE))</f>
        <v>0</v>
      </c>
      <c r="D187" s="12" t="s">
        <v>1</v>
      </c>
      <c r="E187" s="15">
        <f>IF(C187&lt;80,(100-C187)*(VLOOKUP('Reduction Calculations'!D187,'BMP Reduction Factors'!$A$3:$B$46,2,FALSE)*0.75),(100-C187)*(VLOOKUP('Reduction Calculations'!D187,'BMP Reduction Factors'!$A$3:$B$46,2,FALSE)*0.5))</f>
        <v>0</v>
      </c>
      <c r="F187" s="12" t="s">
        <v>1</v>
      </c>
      <c r="G187" s="15">
        <f>IF((E187+C187)&lt;80,(100-E187-C187)*(VLOOKUP('Reduction Calculations'!F187,'BMP Reduction Factors'!$A$3:$B$46,2,FALSE)*0.75),(100-E187-C187)*(VLOOKUP('Reduction Calculations'!F187,'BMP Reduction Factors'!$A$3:$B$46,2,FALSE)*0.5))</f>
        <v>0</v>
      </c>
      <c r="H187" s="13">
        <f>SUM('Reduction Calculations'!C187,E187,G187)/100</f>
        <v>0</v>
      </c>
    </row>
    <row r="188" spans="1:8" ht="39" customHeight="1" thickBot="1" x14ac:dyDescent="0.3">
      <c r="A188" s="21" t="str">
        <f t="array" ref="A188">IFERROR(INDEX('ALCAD Input'!A$2:A$600,SMALL(IF('ALCAD Input'!$T$2:$T$600=10,ROW('ALCAD Input'!A$2:A$600)-ROW('ALCAD Input'!A$2)+1),ROWS('ALCAD Input'!A$2:A185))),"")</f>
        <v/>
      </c>
      <c r="B188" s="12" t="s">
        <v>1</v>
      </c>
      <c r="C188" s="14">
        <f>(100*VLOOKUP('Reduction Calculations'!B188,'BMP Reduction Factors'!$A$3:$B$46,2,FALSE))</f>
        <v>0</v>
      </c>
      <c r="D188" s="12" t="s">
        <v>1</v>
      </c>
      <c r="E188" s="15">
        <f>IF(C188&lt;80,(100-C188)*(VLOOKUP('Reduction Calculations'!D188,'BMP Reduction Factors'!$A$3:$B$46,2,FALSE)*0.75),(100-C188)*(VLOOKUP('Reduction Calculations'!D188,'BMP Reduction Factors'!$A$3:$B$46,2,FALSE)*0.5))</f>
        <v>0</v>
      </c>
      <c r="F188" s="12" t="s">
        <v>1</v>
      </c>
      <c r="G188" s="15">
        <f>IF((E188+C188)&lt;80,(100-E188-C188)*(VLOOKUP('Reduction Calculations'!F188,'BMP Reduction Factors'!$A$3:$B$46,2,FALSE)*0.75),(100-E188-C188)*(VLOOKUP('Reduction Calculations'!F188,'BMP Reduction Factors'!$A$3:$B$46,2,FALSE)*0.5))</f>
        <v>0</v>
      </c>
      <c r="H188" s="13">
        <f>SUM('Reduction Calculations'!C188,E188,G188)/100</f>
        <v>0</v>
      </c>
    </row>
    <row r="189" spans="1:8" ht="39" customHeight="1" thickBot="1" x14ac:dyDescent="0.3">
      <c r="A189" s="21" t="str">
        <f t="array" ref="A189">IFERROR(INDEX('ALCAD Input'!A$2:A$600,SMALL(IF('ALCAD Input'!$T$2:$T$600=10,ROW('ALCAD Input'!A$2:A$600)-ROW('ALCAD Input'!A$2)+1),ROWS('ALCAD Input'!A$2:A186))),"")</f>
        <v/>
      </c>
      <c r="B189" s="12" t="s">
        <v>1</v>
      </c>
      <c r="C189" s="14">
        <f>(100*VLOOKUP('Reduction Calculations'!B189,'BMP Reduction Factors'!$A$3:$B$46,2,FALSE))</f>
        <v>0</v>
      </c>
      <c r="D189" s="12" t="s">
        <v>1</v>
      </c>
      <c r="E189" s="15">
        <f>IF(C189&lt;80,(100-C189)*(VLOOKUP('Reduction Calculations'!D189,'BMP Reduction Factors'!$A$3:$B$46,2,FALSE)*0.75),(100-C189)*(VLOOKUP('Reduction Calculations'!D189,'BMP Reduction Factors'!$A$3:$B$46,2,FALSE)*0.5))</f>
        <v>0</v>
      </c>
      <c r="F189" s="12" t="s">
        <v>1</v>
      </c>
      <c r="G189" s="15">
        <f>IF((E189+C189)&lt;80,(100-E189-C189)*(VLOOKUP('Reduction Calculations'!F189,'BMP Reduction Factors'!$A$3:$B$46,2,FALSE)*0.75),(100-E189-C189)*(VLOOKUP('Reduction Calculations'!F189,'BMP Reduction Factors'!$A$3:$B$46,2,FALSE)*0.5))</f>
        <v>0</v>
      </c>
      <c r="H189" s="13">
        <f>SUM('Reduction Calculations'!C189,E189,G189)/100</f>
        <v>0</v>
      </c>
    </row>
    <row r="190" spans="1:8" ht="39" customHeight="1" thickBot="1" x14ac:dyDescent="0.3">
      <c r="A190" s="21" t="str">
        <f t="array" ref="A190">IFERROR(INDEX('ALCAD Input'!A$2:A$600,SMALL(IF('ALCAD Input'!$T$2:$T$600=10,ROW('ALCAD Input'!A$2:A$600)-ROW('ALCAD Input'!A$2)+1),ROWS('ALCAD Input'!A$2:A187))),"")</f>
        <v/>
      </c>
      <c r="B190" s="12" t="s">
        <v>1</v>
      </c>
      <c r="C190" s="14">
        <f>(100*VLOOKUP('Reduction Calculations'!B190,'BMP Reduction Factors'!$A$3:$B$46,2,FALSE))</f>
        <v>0</v>
      </c>
      <c r="D190" s="12" t="s">
        <v>1</v>
      </c>
      <c r="E190" s="15">
        <f>IF(C190&lt;80,(100-C190)*(VLOOKUP('Reduction Calculations'!D190,'BMP Reduction Factors'!$A$3:$B$46,2,FALSE)*0.75),(100-C190)*(VLOOKUP('Reduction Calculations'!D190,'BMP Reduction Factors'!$A$3:$B$46,2,FALSE)*0.5))</f>
        <v>0</v>
      </c>
      <c r="F190" s="12" t="s">
        <v>1</v>
      </c>
      <c r="G190" s="15">
        <f>IF((E190+C190)&lt;80,(100-E190-C190)*(VLOOKUP('Reduction Calculations'!F190,'BMP Reduction Factors'!$A$3:$B$46,2,FALSE)*0.75),(100-E190-C190)*(VLOOKUP('Reduction Calculations'!F190,'BMP Reduction Factors'!$A$3:$B$46,2,FALSE)*0.5))</f>
        <v>0</v>
      </c>
      <c r="H190" s="13">
        <f>SUM('Reduction Calculations'!C190,E190,G190)/100</f>
        <v>0</v>
      </c>
    </row>
    <row r="191" spans="1:8" ht="39" customHeight="1" thickBot="1" x14ac:dyDescent="0.3">
      <c r="A191" s="21" t="str">
        <f t="array" ref="A191">IFERROR(INDEX('ALCAD Input'!A$2:A$600,SMALL(IF('ALCAD Input'!$T$2:$T$600=10,ROW('ALCAD Input'!A$2:A$600)-ROW('ALCAD Input'!A$2)+1),ROWS('ALCAD Input'!A$2:A188))),"")</f>
        <v/>
      </c>
      <c r="B191" s="12" t="s">
        <v>1</v>
      </c>
      <c r="C191" s="14">
        <f>(100*VLOOKUP('Reduction Calculations'!B191,'BMP Reduction Factors'!$A$3:$B$46,2,FALSE))</f>
        <v>0</v>
      </c>
      <c r="D191" s="12" t="s">
        <v>1</v>
      </c>
      <c r="E191" s="15">
        <f>IF(C191&lt;80,(100-C191)*(VLOOKUP('Reduction Calculations'!D191,'BMP Reduction Factors'!$A$3:$B$46,2,FALSE)*0.75),(100-C191)*(VLOOKUP('Reduction Calculations'!D191,'BMP Reduction Factors'!$A$3:$B$46,2,FALSE)*0.5))</f>
        <v>0</v>
      </c>
      <c r="F191" s="12" t="s">
        <v>1</v>
      </c>
      <c r="G191" s="15">
        <f>IF((E191+C191)&lt;80,(100-E191-C191)*(VLOOKUP('Reduction Calculations'!F191,'BMP Reduction Factors'!$A$3:$B$46,2,FALSE)*0.75),(100-E191-C191)*(VLOOKUP('Reduction Calculations'!F191,'BMP Reduction Factors'!$A$3:$B$46,2,FALSE)*0.5))</f>
        <v>0</v>
      </c>
      <c r="H191" s="13">
        <f>SUM('Reduction Calculations'!C191,E191,G191)/100</f>
        <v>0</v>
      </c>
    </row>
    <row r="192" spans="1:8" ht="39" customHeight="1" thickBot="1" x14ac:dyDescent="0.3">
      <c r="A192" s="21" t="str">
        <f t="array" ref="A192">IFERROR(INDEX('ALCAD Input'!A$2:A$600,SMALL(IF('ALCAD Input'!$T$2:$T$600=10,ROW('ALCAD Input'!A$2:A$600)-ROW('ALCAD Input'!A$2)+1),ROWS('ALCAD Input'!A$2:A189))),"")</f>
        <v/>
      </c>
      <c r="B192" s="12" t="s">
        <v>1</v>
      </c>
      <c r="C192" s="14">
        <f>(100*VLOOKUP('Reduction Calculations'!B192,'BMP Reduction Factors'!$A$3:$B$46,2,FALSE))</f>
        <v>0</v>
      </c>
      <c r="D192" s="12" t="s">
        <v>1</v>
      </c>
      <c r="E192" s="15">
        <f>IF(C192&lt;80,(100-C192)*(VLOOKUP('Reduction Calculations'!D192,'BMP Reduction Factors'!$A$3:$B$46,2,FALSE)*0.75),(100-C192)*(VLOOKUP('Reduction Calculations'!D192,'BMP Reduction Factors'!$A$3:$B$46,2,FALSE)*0.5))</f>
        <v>0</v>
      </c>
      <c r="F192" s="12" t="s">
        <v>1</v>
      </c>
      <c r="G192" s="15">
        <f>IF((E192+C192)&lt;80,(100-E192-C192)*(VLOOKUP('Reduction Calculations'!F192,'BMP Reduction Factors'!$A$3:$B$46,2,FALSE)*0.75),(100-E192-C192)*(VLOOKUP('Reduction Calculations'!F192,'BMP Reduction Factors'!$A$3:$B$46,2,FALSE)*0.5))</f>
        <v>0</v>
      </c>
      <c r="H192" s="13">
        <f>SUM('Reduction Calculations'!C192,E192,G192)/100</f>
        <v>0</v>
      </c>
    </row>
    <row r="193" spans="1:8" ht="39" customHeight="1" thickBot="1" x14ac:dyDescent="0.3">
      <c r="A193" s="21" t="str">
        <f t="array" ref="A193">IFERROR(INDEX('ALCAD Input'!A$2:A$600,SMALL(IF('ALCAD Input'!$T$2:$T$600=10,ROW('ALCAD Input'!A$2:A$600)-ROW('ALCAD Input'!A$2)+1),ROWS('ALCAD Input'!A$2:A190))),"")</f>
        <v/>
      </c>
      <c r="B193" s="12" t="s">
        <v>1</v>
      </c>
      <c r="C193" s="14">
        <f>(100*VLOOKUP('Reduction Calculations'!B193,'BMP Reduction Factors'!$A$3:$B$46,2,FALSE))</f>
        <v>0</v>
      </c>
      <c r="D193" s="12" t="s">
        <v>1</v>
      </c>
      <c r="E193" s="15">
        <f>IF(C193&lt;80,(100-C193)*(VLOOKUP('Reduction Calculations'!D193,'BMP Reduction Factors'!$A$3:$B$46,2,FALSE)*0.75),(100-C193)*(VLOOKUP('Reduction Calculations'!D193,'BMP Reduction Factors'!$A$3:$B$46,2,FALSE)*0.5))</f>
        <v>0</v>
      </c>
      <c r="F193" s="12" t="s">
        <v>1</v>
      </c>
      <c r="G193" s="15">
        <f>IF((E193+C193)&lt;80,(100-E193-C193)*(VLOOKUP('Reduction Calculations'!F193,'BMP Reduction Factors'!$A$3:$B$46,2,FALSE)*0.75),(100-E193-C193)*(VLOOKUP('Reduction Calculations'!F193,'BMP Reduction Factors'!$A$3:$B$46,2,FALSE)*0.5))</f>
        <v>0</v>
      </c>
      <c r="H193" s="13">
        <f>SUM('Reduction Calculations'!C193,E193,G193)/100</f>
        <v>0</v>
      </c>
    </row>
    <row r="194" spans="1:8" ht="39" customHeight="1" thickBot="1" x14ac:dyDescent="0.3">
      <c r="A194" s="21" t="str">
        <f t="array" ref="A194">IFERROR(INDEX('ALCAD Input'!A$2:A$600,SMALL(IF('ALCAD Input'!$T$2:$T$600=10,ROW('ALCAD Input'!A$2:A$600)-ROW('ALCAD Input'!A$2)+1),ROWS('ALCAD Input'!A$2:A191))),"")</f>
        <v/>
      </c>
      <c r="B194" s="12" t="s">
        <v>1</v>
      </c>
      <c r="C194" s="14">
        <f>(100*VLOOKUP('Reduction Calculations'!B194,'BMP Reduction Factors'!$A$3:$B$46,2,FALSE))</f>
        <v>0</v>
      </c>
      <c r="D194" s="12" t="s">
        <v>1</v>
      </c>
      <c r="E194" s="15">
        <f>IF(C194&lt;80,(100-C194)*(VLOOKUP('Reduction Calculations'!D194,'BMP Reduction Factors'!$A$3:$B$46,2,FALSE)*0.75),(100-C194)*(VLOOKUP('Reduction Calculations'!D194,'BMP Reduction Factors'!$A$3:$B$46,2,FALSE)*0.5))</f>
        <v>0</v>
      </c>
      <c r="F194" s="12" t="s">
        <v>1</v>
      </c>
      <c r="G194" s="15">
        <f>IF((E194+C194)&lt;80,(100-E194-C194)*(VLOOKUP('Reduction Calculations'!F194,'BMP Reduction Factors'!$A$3:$B$46,2,FALSE)*0.75),(100-E194-C194)*(VLOOKUP('Reduction Calculations'!F194,'BMP Reduction Factors'!$A$3:$B$46,2,FALSE)*0.5))</f>
        <v>0</v>
      </c>
      <c r="H194" s="13">
        <f>SUM('Reduction Calculations'!C194,E194,G194)/100</f>
        <v>0</v>
      </c>
    </row>
    <row r="195" spans="1:8" ht="39" customHeight="1" thickBot="1" x14ac:dyDescent="0.3">
      <c r="A195" s="21" t="str">
        <f t="array" ref="A195">IFERROR(INDEX('ALCAD Input'!A$2:A$600,SMALL(IF('ALCAD Input'!$T$2:$T$600=10,ROW('ALCAD Input'!A$2:A$600)-ROW('ALCAD Input'!A$2)+1),ROWS('ALCAD Input'!A$2:A192))),"")</f>
        <v/>
      </c>
      <c r="B195" s="12" t="s">
        <v>1</v>
      </c>
      <c r="C195" s="14">
        <f>(100*VLOOKUP('Reduction Calculations'!B195,'BMP Reduction Factors'!$A$3:$B$46,2,FALSE))</f>
        <v>0</v>
      </c>
      <c r="D195" s="12" t="s">
        <v>1</v>
      </c>
      <c r="E195" s="15">
        <f>IF(C195&lt;80,(100-C195)*(VLOOKUP('Reduction Calculations'!D195,'BMP Reduction Factors'!$A$3:$B$46,2,FALSE)*0.75),(100-C195)*(VLOOKUP('Reduction Calculations'!D195,'BMP Reduction Factors'!$A$3:$B$46,2,FALSE)*0.5))</f>
        <v>0</v>
      </c>
      <c r="F195" s="12" t="s">
        <v>1</v>
      </c>
      <c r="G195" s="15">
        <f>IF((E195+C195)&lt;80,(100-E195-C195)*(VLOOKUP('Reduction Calculations'!F195,'BMP Reduction Factors'!$A$3:$B$46,2,FALSE)*0.75),(100-E195-C195)*(VLOOKUP('Reduction Calculations'!F195,'BMP Reduction Factors'!$A$3:$B$46,2,FALSE)*0.5))</f>
        <v>0</v>
      </c>
      <c r="H195" s="13">
        <f>SUM('Reduction Calculations'!C195,E195,G195)/100</f>
        <v>0</v>
      </c>
    </row>
    <row r="196" spans="1:8" ht="39" customHeight="1" thickBot="1" x14ac:dyDescent="0.3">
      <c r="A196" s="21" t="str">
        <f t="array" ref="A196">IFERROR(INDEX('ALCAD Input'!A$2:A$600,SMALL(IF('ALCAD Input'!$T$2:$T$600=10,ROW('ALCAD Input'!A$2:A$600)-ROW('ALCAD Input'!A$2)+1),ROWS('ALCAD Input'!A$2:A193))),"")</f>
        <v/>
      </c>
      <c r="B196" s="12" t="s">
        <v>1</v>
      </c>
      <c r="C196" s="14">
        <f>(100*VLOOKUP('Reduction Calculations'!B196,'BMP Reduction Factors'!$A$3:$B$46,2,FALSE))</f>
        <v>0</v>
      </c>
      <c r="D196" s="12" t="s">
        <v>1</v>
      </c>
      <c r="E196" s="15">
        <f>IF(C196&lt;80,(100-C196)*(VLOOKUP('Reduction Calculations'!D196,'BMP Reduction Factors'!$A$3:$B$46,2,FALSE)*0.75),(100-C196)*(VLOOKUP('Reduction Calculations'!D196,'BMP Reduction Factors'!$A$3:$B$46,2,FALSE)*0.5))</f>
        <v>0</v>
      </c>
      <c r="F196" s="12" t="s">
        <v>1</v>
      </c>
      <c r="G196" s="15">
        <f>IF((E196+C196)&lt;80,(100-E196-C196)*(VLOOKUP('Reduction Calculations'!F196,'BMP Reduction Factors'!$A$3:$B$46,2,FALSE)*0.75),(100-E196-C196)*(VLOOKUP('Reduction Calculations'!F196,'BMP Reduction Factors'!$A$3:$B$46,2,FALSE)*0.5))</f>
        <v>0</v>
      </c>
      <c r="H196" s="13">
        <f>SUM('Reduction Calculations'!C196,E196,G196)/100</f>
        <v>0</v>
      </c>
    </row>
    <row r="197" spans="1:8" ht="39" customHeight="1" thickBot="1" x14ac:dyDescent="0.3">
      <c r="A197" s="21" t="str">
        <f t="array" ref="A197">IFERROR(INDEX('ALCAD Input'!A$2:A$600,SMALL(IF('ALCAD Input'!$T$2:$T$600=10,ROW('ALCAD Input'!A$2:A$600)-ROW('ALCAD Input'!A$2)+1),ROWS('ALCAD Input'!A$2:A194))),"")</f>
        <v/>
      </c>
      <c r="B197" s="12" t="s">
        <v>1</v>
      </c>
      <c r="C197" s="14">
        <f>(100*VLOOKUP('Reduction Calculations'!B197,'BMP Reduction Factors'!$A$3:$B$46,2,FALSE))</f>
        <v>0</v>
      </c>
      <c r="D197" s="12" t="s">
        <v>1</v>
      </c>
      <c r="E197" s="15">
        <f>IF(C197&lt;80,(100-C197)*(VLOOKUP('Reduction Calculations'!D197,'BMP Reduction Factors'!$A$3:$B$46,2,FALSE)*0.75),(100-C197)*(VLOOKUP('Reduction Calculations'!D197,'BMP Reduction Factors'!$A$3:$B$46,2,FALSE)*0.5))</f>
        <v>0</v>
      </c>
      <c r="F197" s="12" t="s">
        <v>1</v>
      </c>
      <c r="G197" s="15">
        <f>IF((E197+C197)&lt;80,(100-E197-C197)*(VLOOKUP('Reduction Calculations'!F197,'BMP Reduction Factors'!$A$3:$B$46,2,FALSE)*0.75),(100-E197-C197)*(VLOOKUP('Reduction Calculations'!F197,'BMP Reduction Factors'!$A$3:$B$46,2,FALSE)*0.5))</f>
        <v>0</v>
      </c>
      <c r="H197" s="13">
        <f>SUM('Reduction Calculations'!C197,E197,G197)/100</f>
        <v>0</v>
      </c>
    </row>
    <row r="198" spans="1:8" ht="39" customHeight="1" thickBot="1" x14ac:dyDescent="0.3">
      <c r="A198" s="21" t="str">
        <f t="array" ref="A198">IFERROR(INDEX('ALCAD Input'!A$2:A$600,SMALL(IF('ALCAD Input'!$T$2:$T$600=10,ROW('ALCAD Input'!A$2:A$600)-ROW('ALCAD Input'!A$2)+1),ROWS('ALCAD Input'!A$2:A195))),"")</f>
        <v/>
      </c>
      <c r="B198" s="12" t="s">
        <v>1</v>
      </c>
      <c r="C198" s="14">
        <f>(100*VLOOKUP('Reduction Calculations'!B198,'BMP Reduction Factors'!$A$3:$B$46,2,FALSE))</f>
        <v>0</v>
      </c>
      <c r="D198" s="12" t="s">
        <v>1</v>
      </c>
      <c r="E198" s="15">
        <f>IF(C198&lt;80,(100-C198)*(VLOOKUP('Reduction Calculations'!D198,'BMP Reduction Factors'!$A$3:$B$46,2,FALSE)*0.75),(100-C198)*(VLOOKUP('Reduction Calculations'!D198,'BMP Reduction Factors'!$A$3:$B$46,2,FALSE)*0.5))</f>
        <v>0</v>
      </c>
      <c r="F198" s="12" t="s">
        <v>1</v>
      </c>
      <c r="G198" s="15">
        <f>IF((E198+C198)&lt;80,(100-E198-C198)*(VLOOKUP('Reduction Calculations'!F198,'BMP Reduction Factors'!$A$3:$B$46,2,FALSE)*0.75),(100-E198-C198)*(VLOOKUP('Reduction Calculations'!F198,'BMP Reduction Factors'!$A$3:$B$46,2,FALSE)*0.5))</f>
        <v>0</v>
      </c>
      <c r="H198" s="13">
        <f>SUM('Reduction Calculations'!C198,E198,G198)/100</f>
        <v>0</v>
      </c>
    </row>
    <row r="199" spans="1:8" ht="39" customHeight="1" thickBot="1" x14ac:dyDescent="0.3">
      <c r="A199" s="21" t="str">
        <f t="array" ref="A199">IFERROR(INDEX('ALCAD Input'!A$2:A$600,SMALL(IF('ALCAD Input'!$T$2:$T$600=10,ROW('ALCAD Input'!A$2:A$600)-ROW('ALCAD Input'!A$2)+1),ROWS('ALCAD Input'!A$2:A196))),"")</f>
        <v/>
      </c>
      <c r="B199" s="12" t="s">
        <v>1</v>
      </c>
      <c r="C199" s="14">
        <f>(100*VLOOKUP('Reduction Calculations'!B199,'BMP Reduction Factors'!$A$3:$B$46,2,FALSE))</f>
        <v>0</v>
      </c>
      <c r="D199" s="12" t="s">
        <v>1</v>
      </c>
      <c r="E199" s="15">
        <f>IF(C199&lt;80,(100-C199)*(VLOOKUP('Reduction Calculations'!D199,'BMP Reduction Factors'!$A$3:$B$46,2,FALSE)*0.75),(100-C199)*(VLOOKUP('Reduction Calculations'!D199,'BMP Reduction Factors'!$A$3:$B$46,2,FALSE)*0.5))</f>
        <v>0</v>
      </c>
      <c r="F199" s="12" t="s">
        <v>1</v>
      </c>
      <c r="G199" s="15">
        <f>IF((E199+C199)&lt;80,(100-E199-C199)*(VLOOKUP('Reduction Calculations'!F199,'BMP Reduction Factors'!$A$3:$B$46,2,FALSE)*0.75),(100-E199-C199)*(VLOOKUP('Reduction Calculations'!F199,'BMP Reduction Factors'!$A$3:$B$46,2,FALSE)*0.5))</f>
        <v>0</v>
      </c>
      <c r="H199" s="13">
        <f>SUM('Reduction Calculations'!C199,E199,G199)/100</f>
        <v>0</v>
      </c>
    </row>
    <row r="200" spans="1:8" ht="39" customHeight="1" thickBot="1" x14ac:dyDescent="0.3">
      <c r="A200" s="21" t="str">
        <f t="array" ref="A200">IFERROR(INDEX('ALCAD Input'!A$2:A$600,SMALL(IF('ALCAD Input'!$T$2:$T$600=10,ROW('ALCAD Input'!A$2:A$600)-ROW('ALCAD Input'!A$2)+1),ROWS('ALCAD Input'!A$2:A197))),"")</f>
        <v/>
      </c>
      <c r="B200" s="12" t="s">
        <v>1</v>
      </c>
      <c r="C200" s="14">
        <f>(100*VLOOKUP('Reduction Calculations'!B200,'BMP Reduction Factors'!$A$3:$B$46,2,FALSE))</f>
        <v>0</v>
      </c>
      <c r="D200" s="12" t="s">
        <v>1</v>
      </c>
      <c r="E200" s="15">
        <f>IF(C200&lt;80,(100-C200)*(VLOOKUP('Reduction Calculations'!D200,'BMP Reduction Factors'!$A$3:$B$46,2,FALSE)*0.75),(100-C200)*(VLOOKUP('Reduction Calculations'!D200,'BMP Reduction Factors'!$A$3:$B$46,2,FALSE)*0.5))</f>
        <v>0</v>
      </c>
      <c r="F200" s="12" t="s">
        <v>1</v>
      </c>
      <c r="G200" s="15">
        <f>IF((E200+C200)&lt;80,(100-E200-C200)*(VLOOKUP('Reduction Calculations'!F200,'BMP Reduction Factors'!$A$3:$B$46,2,FALSE)*0.75),(100-E200-C200)*(VLOOKUP('Reduction Calculations'!F200,'BMP Reduction Factors'!$A$3:$B$46,2,FALSE)*0.5))</f>
        <v>0</v>
      </c>
      <c r="H200" s="13">
        <f>SUM('Reduction Calculations'!C200,E200,G200)/100</f>
        <v>0</v>
      </c>
    </row>
    <row r="201" spans="1:8" ht="39" customHeight="1" thickBot="1" x14ac:dyDescent="0.3">
      <c r="A201" s="21" t="str">
        <f t="array" ref="A201">IFERROR(INDEX('ALCAD Input'!A$2:A$600,SMALL(IF('ALCAD Input'!$T$2:$T$600=10,ROW('ALCAD Input'!A$2:A$600)-ROW('ALCAD Input'!A$2)+1),ROWS('ALCAD Input'!A$2:A198))),"")</f>
        <v/>
      </c>
      <c r="B201" s="12" t="s">
        <v>1</v>
      </c>
      <c r="C201" s="14">
        <f>(100*VLOOKUP('Reduction Calculations'!B201,'BMP Reduction Factors'!$A$3:$B$46,2,FALSE))</f>
        <v>0</v>
      </c>
      <c r="D201" s="12" t="s">
        <v>1</v>
      </c>
      <c r="E201" s="15">
        <f>IF(C201&lt;80,(100-C201)*(VLOOKUP('Reduction Calculations'!D201,'BMP Reduction Factors'!$A$3:$B$46,2,FALSE)*0.75),(100-C201)*(VLOOKUP('Reduction Calculations'!D201,'BMP Reduction Factors'!$A$3:$B$46,2,FALSE)*0.5))</f>
        <v>0</v>
      </c>
      <c r="F201" s="12" t="s">
        <v>1</v>
      </c>
      <c r="G201" s="15">
        <f>IF((E201+C201)&lt;80,(100-E201-C201)*(VLOOKUP('Reduction Calculations'!F201,'BMP Reduction Factors'!$A$3:$B$46,2,FALSE)*0.75),(100-E201-C201)*(VLOOKUP('Reduction Calculations'!F201,'BMP Reduction Factors'!$A$3:$B$46,2,FALSE)*0.5))</f>
        <v>0</v>
      </c>
      <c r="H201" s="13">
        <f>SUM('Reduction Calculations'!C201,E201,G201)/100</f>
        <v>0</v>
      </c>
    </row>
    <row r="202" spans="1:8" ht="39" customHeight="1" thickBot="1" x14ac:dyDescent="0.3">
      <c r="A202" s="21" t="str">
        <f t="array" ref="A202">IFERROR(INDEX('ALCAD Input'!A$2:A$600,SMALL(IF('ALCAD Input'!$T$2:$T$600=10,ROW('ALCAD Input'!A$2:A$600)-ROW('ALCAD Input'!A$2)+1),ROWS('ALCAD Input'!A$2:A199))),"")</f>
        <v/>
      </c>
      <c r="B202" s="12" t="s">
        <v>1</v>
      </c>
      <c r="C202" s="14">
        <f>(100*VLOOKUP('Reduction Calculations'!B202,'BMP Reduction Factors'!$A$3:$B$46,2,FALSE))</f>
        <v>0</v>
      </c>
      <c r="D202" s="12" t="s">
        <v>1</v>
      </c>
      <c r="E202" s="15">
        <f>IF(C202&lt;80,(100-C202)*(VLOOKUP('Reduction Calculations'!D202,'BMP Reduction Factors'!$A$3:$B$46,2,FALSE)*0.75),(100-C202)*(VLOOKUP('Reduction Calculations'!D202,'BMP Reduction Factors'!$A$3:$B$46,2,FALSE)*0.5))</f>
        <v>0</v>
      </c>
      <c r="F202" s="12" t="s">
        <v>1</v>
      </c>
      <c r="G202" s="15">
        <f>IF((E202+C202)&lt;80,(100-E202-C202)*(VLOOKUP('Reduction Calculations'!F202,'BMP Reduction Factors'!$A$3:$B$46,2,FALSE)*0.75),(100-E202-C202)*(VLOOKUP('Reduction Calculations'!F202,'BMP Reduction Factors'!$A$3:$B$46,2,FALSE)*0.5))</f>
        <v>0</v>
      </c>
      <c r="H202" s="13">
        <f>SUM('Reduction Calculations'!C202,E202,G202)/100</f>
        <v>0</v>
      </c>
    </row>
    <row r="203" spans="1:8" ht="39" customHeight="1" thickBot="1" x14ac:dyDescent="0.3">
      <c r="A203" s="21" t="str">
        <f t="array" ref="A203">IFERROR(INDEX('ALCAD Input'!A$2:A$600,SMALL(IF('ALCAD Input'!$T$2:$T$600=10,ROW('ALCAD Input'!A$2:A$600)-ROW('ALCAD Input'!A$2)+1),ROWS('ALCAD Input'!A$2:A200))),"")</f>
        <v/>
      </c>
      <c r="B203" s="12" t="s">
        <v>1</v>
      </c>
      <c r="C203" s="14">
        <f>(100*VLOOKUP('Reduction Calculations'!B203,'BMP Reduction Factors'!$A$3:$B$46,2,FALSE))</f>
        <v>0</v>
      </c>
      <c r="D203" s="12" t="s">
        <v>1</v>
      </c>
      <c r="E203" s="15">
        <f>IF(C203&lt;80,(100-C203)*(VLOOKUP('Reduction Calculations'!D203,'BMP Reduction Factors'!$A$3:$B$46,2,FALSE)*0.75),(100-C203)*(VLOOKUP('Reduction Calculations'!D203,'BMP Reduction Factors'!$A$3:$B$46,2,FALSE)*0.5))</f>
        <v>0</v>
      </c>
      <c r="F203" s="12" t="s">
        <v>1</v>
      </c>
      <c r="G203" s="15">
        <f>IF((E203+C203)&lt;80,(100-E203-C203)*(VLOOKUP('Reduction Calculations'!F203,'BMP Reduction Factors'!$A$3:$B$46,2,FALSE)*0.75),(100-E203-C203)*(VLOOKUP('Reduction Calculations'!F203,'BMP Reduction Factors'!$A$3:$B$46,2,FALSE)*0.5))</f>
        <v>0</v>
      </c>
      <c r="H203" s="13">
        <f>SUM('Reduction Calculations'!C203,E203,G203)/100</f>
        <v>0</v>
      </c>
    </row>
    <row r="204" spans="1:8" ht="39" customHeight="1" thickBot="1" x14ac:dyDescent="0.3">
      <c r="A204" s="21" t="str">
        <f t="array" ref="A204">IFERROR(INDEX('ALCAD Input'!A$2:A$600,SMALL(IF('ALCAD Input'!$T$2:$T$600=10,ROW('ALCAD Input'!A$2:A$600)-ROW('ALCAD Input'!A$2)+1),ROWS('ALCAD Input'!A$2:A201))),"")</f>
        <v/>
      </c>
      <c r="B204" s="12" t="s">
        <v>1</v>
      </c>
      <c r="C204" s="14">
        <f>(100*VLOOKUP('Reduction Calculations'!B204,'BMP Reduction Factors'!$A$3:$B$46,2,FALSE))</f>
        <v>0</v>
      </c>
      <c r="D204" s="12" t="s">
        <v>1</v>
      </c>
      <c r="E204" s="15">
        <f>IF(C204&lt;80,(100-C204)*(VLOOKUP('Reduction Calculations'!D204,'BMP Reduction Factors'!$A$3:$B$46,2,FALSE)*0.75),(100-C204)*(VLOOKUP('Reduction Calculations'!D204,'BMP Reduction Factors'!$A$3:$B$46,2,FALSE)*0.5))</f>
        <v>0</v>
      </c>
      <c r="F204" s="12" t="s">
        <v>1</v>
      </c>
      <c r="G204" s="15">
        <f>IF((E204+C204)&lt;80,(100-E204-C204)*(VLOOKUP('Reduction Calculations'!F204,'BMP Reduction Factors'!$A$3:$B$46,2,FALSE)*0.75),(100-E204-C204)*(VLOOKUP('Reduction Calculations'!F204,'BMP Reduction Factors'!$A$3:$B$46,2,FALSE)*0.5))</f>
        <v>0</v>
      </c>
      <c r="H204" s="13">
        <f>SUM('Reduction Calculations'!C204,E204,G204)/100</f>
        <v>0</v>
      </c>
    </row>
    <row r="205" spans="1:8" ht="39" customHeight="1" thickBot="1" x14ac:dyDescent="0.3">
      <c r="A205" s="21" t="str">
        <f t="array" ref="A205">IFERROR(INDEX('ALCAD Input'!A$2:A$600,SMALL(IF('ALCAD Input'!$T$2:$T$600=10,ROW('ALCAD Input'!A$2:A$600)-ROW('ALCAD Input'!A$2)+1),ROWS('ALCAD Input'!A$2:A202))),"")</f>
        <v/>
      </c>
      <c r="B205" s="12" t="s">
        <v>1</v>
      </c>
      <c r="C205" s="14">
        <f>(100*VLOOKUP('Reduction Calculations'!B205,'BMP Reduction Factors'!$A$3:$B$46,2,FALSE))</f>
        <v>0</v>
      </c>
      <c r="D205" s="12" t="s">
        <v>1</v>
      </c>
      <c r="E205" s="15">
        <f>IF(C205&lt;80,(100-C205)*(VLOOKUP('Reduction Calculations'!D205,'BMP Reduction Factors'!$A$3:$B$46,2,FALSE)*0.75),(100-C205)*(VLOOKUP('Reduction Calculations'!D205,'BMP Reduction Factors'!$A$3:$B$46,2,FALSE)*0.5))</f>
        <v>0</v>
      </c>
      <c r="F205" s="12" t="s">
        <v>1</v>
      </c>
      <c r="G205" s="15">
        <f>IF((E205+C205)&lt;80,(100-E205-C205)*(VLOOKUP('Reduction Calculations'!F205,'BMP Reduction Factors'!$A$3:$B$46,2,FALSE)*0.75),(100-E205-C205)*(VLOOKUP('Reduction Calculations'!F205,'BMP Reduction Factors'!$A$3:$B$46,2,FALSE)*0.5))</f>
        <v>0</v>
      </c>
      <c r="H205" s="13">
        <f>SUM('Reduction Calculations'!C205,E205,G205)/100</f>
        <v>0</v>
      </c>
    </row>
    <row r="206" spans="1:8" ht="39" customHeight="1" thickBot="1" x14ac:dyDescent="0.3">
      <c r="A206" s="21" t="str">
        <f t="array" ref="A206">IFERROR(INDEX('ALCAD Input'!A$2:A$600,SMALL(IF('ALCAD Input'!$T$2:$T$600=10,ROW('ALCAD Input'!A$2:A$600)-ROW('ALCAD Input'!A$2)+1),ROWS('ALCAD Input'!A$2:A203))),"")</f>
        <v/>
      </c>
      <c r="B206" s="12" t="s">
        <v>1</v>
      </c>
      <c r="C206" s="14">
        <f>(100*VLOOKUP('Reduction Calculations'!B206,'BMP Reduction Factors'!$A$3:$B$46,2,FALSE))</f>
        <v>0</v>
      </c>
      <c r="D206" s="12" t="s">
        <v>1</v>
      </c>
      <c r="E206" s="15">
        <f>IF(C206&lt;80,(100-C206)*(VLOOKUP('Reduction Calculations'!D206,'BMP Reduction Factors'!$A$3:$B$46,2,FALSE)*0.75),(100-C206)*(VLOOKUP('Reduction Calculations'!D206,'BMP Reduction Factors'!$A$3:$B$46,2,FALSE)*0.5))</f>
        <v>0</v>
      </c>
      <c r="F206" s="12" t="s">
        <v>1</v>
      </c>
      <c r="G206" s="15">
        <f>IF((E206+C206)&lt;80,(100-E206-C206)*(VLOOKUP('Reduction Calculations'!F206,'BMP Reduction Factors'!$A$3:$B$46,2,FALSE)*0.75),(100-E206-C206)*(VLOOKUP('Reduction Calculations'!F206,'BMP Reduction Factors'!$A$3:$B$46,2,FALSE)*0.5))</f>
        <v>0</v>
      </c>
      <c r="H206" s="13">
        <f>SUM('Reduction Calculations'!C206,E206,G206)/100</f>
        <v>0</v>
      </c>
    </row>
    <row r="207" spans="1:8" ht="39" customHeight="1" thickBot="1" x14ac:dyDescent="0.3">
      <c r="A207" s="21" t="str">
        <f t="array" ref="A207">IFERROR(INDEX('ALCAD Input'!A$2:A$600,SMALL(IF('ALCAD Input'!$T$2:$T$600=10,ROW('ALCAD Input'!A$2:A$600)-ROW('ALCAD Input'!A$2)+1),ROWS('ALCAD Input'!A$2:A204))),"")</f>
        <v/>
      </c>
      <c r="B207" s="12" t="s">
        <v>1</v>
      </c>
      <c r="C207" s="14">
        <f>(100*VLOOKUP('Reduction Calculations'!B207,'BMP Reduction Factors'!$A$3:$B$46,2,FALSE))</f>
        <v>0</v>
      </c>
      <c r="D207" s="12" t="s">
        <v>1</v>
      </c>
      <c r="E207" s="15">
        <f>IF(C207&lt;80,(100-C207)*(VLOOKUP('Reduction Calculations'!D207,'BMP Reduction Factors'!$A$3:$B$46,2,FALSE)*0.75),(100-C207)*(VLOOKUP('Reduction Calculations'!D207,'BMP Reduction Factors'!$A$3:$B$46,2,FALSE)*0.5))</f>
        <v>0</v>
      </c>
      <c r="F207" s="12" t="s">
        <v>1</v>
      </c>
      <c r="G207" s="15">
        <f>IF((E207+C207)&lt;80,(100-E207-C207)*(VLOOKUP('Reduction Calculations'!F207,'BMP Reduction Factors'!$A$3:$B$46,2,FALSE)*0.75),(100-E207-C207)*(VLOOKUP('Reduction Calculations'!F207,'BMP Reduction Factors'!$A$3:$B$46,2,FALSE)*0.5))</f>
        <v>0</v>
      </c>
      <c r="H207" s="13">
        <f>SUM('Reduction Calculations'!C207,E207,G207)/100</f>
        <v>0</v>
      </c>
    </row>
    <row r="208" spans="1:8" ht="39" customHeight="1" thickBot="1" x14ac:dyDescent="0.3">
      <c r="A208" s="21" t="str">
        <f t="array" ref="A208">IFERROR(INDEX('ALCAD Input'!A$2:A$600,SMALL(IF('ALCAD Input'!$T$2:$T$600=10,ROW('ALCAD Input'!A$2:A$600)-ROW('ALCAD Input'!A$2)+1),ROWS('ALCAD Input'!A$2:A205))),"")</f>
        <v/>
      </c>
      <c r="B208" s="12" t="s">
        <v>1</v>
      </c>
      <c r="C208" s="14">
        <f>(100*VLOOKUP('Reduction Calculations'!B208,'BMP Reduction Factors'!$A$3:$B$46,2,FALSE))</f>
        <v>0</v>
      </c>
      <c r="D208" s="12" t="s">
        <v>1</v>
      </c>
      <c r="E208" s="15">
        <f>IF(C208&lt;80,(100-C208)*(VLOOKUP('Reduction Calculations'!D208,'BMP Reduction Factors'!$A$3:$B$46,2,FALSE)*0.75),(100-C208)*(VLOOKUP('Reduction Calculations'!D208,'BMP Reduction Factors'!$A$3:$B$46,2,FALSE)*0.5))</f>
        <v>0</v>
      </c>
      <c r="F208" s="12" t="s">
        <v>1</v>
      </c>
      <c r="G208" s="15">
        <f>IF((E208+C208)&lt;80,(100-E208-C208)*(VLOOKUP('Reduction Calculations'!F208,'BMP Reduction Factors'!$A$3:$B$46,2,FALSE)*0.75),(100-E208-C208)*(VLOOKUP('Reduction Calculations'!F208,'BMP Reduction Factors'!$A$3:$B$46,2,FALSE)*0.5))</f>
        <v>0</v>
      </c>
      <c r="H208" s="13">
        <f>SUM('Reduction Calculations'!C208,E208,G208)/100</f>
        <v>0</v>
      </c>
    </row>
    <row r="209" spans="1:8" ht="39" customHeight="1" thickBot="1" x14ac:dyDescent="0.3">
      <c r="A209" s="21" t="str">
        <f t="array" ref="A209">IFERROR(INDEX('ALCAD Input'!A$2:A$600,SMALL(IF('ALCAD Input'!$T$2:$T$600=10,ROW('ALCAD Input'!A$2:A$600)-ROW('ALCAD Input'!A$2)+1),ROWS('ALCAD Input'!A$2:A206))),"")</f>
        <v/>
      </c>
      <c r="B209" s="12" t="s">
        <v>1</v>
      </c>
      <c r="C209" s="14">
        <f>(100*VLOOKUP('Reduction Calculations'!B209,'BMP Reduction Factors'!$A$3:$B$46,2,FALSE))</f>
        <v>0</v>
      </c>
      <c r="D209" s="12" t="s">
        <v>1</v>
      </c>
      <c r="E209" s="15">
        <f>IF(C209&lt;80,(100-C209)*(VLOOKUP('Reduction Calculations'!D209,'BMP Reduction Factors'!$A$3:$B$46,2,FALSE)*0.75),(100-C209)*(VLOOKUP('Reduction Calculations'!D209,'BMP Reduction Factors'!$A$3:$B$46,2,FALSE)*0.5))</f>
        <v>0</v>
      </c>
      <c r="F209" s="12" t="s">
        <v>1</v>
      </c>
      <c r="G209" s="15">
        <f>IF((E209+C209)&lt;80,(100-E209-C209)*(VLOOKUP('Reduction Calculations'!F209,'BMP Reduction Factors'!$A$3:$B$46,2,FALSE)*0.75),(100-E209-C209)*(VLOOKUP('Reduction Calculations'!F209,'BMP Reduction Factors'!$A$3:$B$46,2,FALSE)*0.5))</f>
        <v>0</v>
      </c>
      <c r="H209" s="13">
        <f>SUM('Reduction Calculations'!C209,E209,G209)/100</f>
        <v>0</v>
      </c>
    </row>
    <row r="210" spans="1:8" ht="39" customHeight="1" thickBot="1" x14ac:dyDescent="0.3">
      <c r="A210" s="21" t="str">
        <f t="array" ref="A210">IFERROR(INDEX('ALCAD Input'!A$2:A$600,SMALL(IF('ALCAD Input'!$T$2:$T$600=10,ROW('ALCAD Input'!A$2:A$600)-ROW('ALCAD Input'!A$2)+1),ROWS('ALCAD Input'!A$2:A207))),"")</f>
        <v/>
      </c>
      <c r="B210" s="12" t="s">
        <v>1</v>
      </c>
      <c r="C210" s="14">
        <f>(100*VLOOKUP('Reduction Calculations'!B210,'BMP Reduction Factors'!$A$3:$B$46,2,FALSE))</f>
        <v>0</v>
      </c>
      <c r="D210" s="12" t="s">
        <v>1</v>
      </c>
      <c r="E210" s="15">
        <f>IF(C210&lt;80,(100-C210)*(VLOOKUP('Reduction Calculations'!D210,'BMP Reduction Factors'!$A$3:$B$46,2,FALSE)*0.75),(100-C210)*(VLOOKUP('Reduction Calculations'!D210,'BMP Reduction Factors'!$A$3:$B$46,2,FALSE)*0.5))</f>
        <v>0</v>
      </c>
      <c r="F210" s="12" t="s">
        <v>1</v>
      </c>
      <c r="G210" s="15">
        <f>IF((E210+C210)&lt;80,(100-E210-C210)*(VLOOKUP('Reduction Calculations'!F210,'BMP Reduction Factors'!$A$3:$B$46,2,FALSE)*0.75),(100-E210-C210)*(VLOOKUP('Reduction Calculations'!F210,'BMP Reduction Factors'!$A$3:$B$46,2,FALSE)*0.5))</f>
        <v>0</v>
      </c>
      <c r="H210" s="13">
        <f>SUM('Reduction Calculations'!C210,E210,G210)/100</f>
        <v>0</v>
      </c>
    </row>
    <row r="211" spans="1:8" ht="39" customHeight="1" thickBot="1" x14ac:dyDescent="0.3">
      <c r="A211" s="21" t="str">
        <f t="array" ref="A211">IFERROR(INDEX('ALCAD Input'!A$2:A$600,SMALL(IF('ALCAD Input'!$T$2:$T$600=10,ROW('ALCAD Input'!A$2:A$600)-ROW('ALCAD Input'!A$2)+1),ROWS('ALCAD Input'!A$2:A208))),"")</f>
        <v/>
      </c>
      <c r="B211" s="12" t="s">
        <v>1</v>
      </c>
      <c r="C211" s="14">
        <f>(100*VLOOKUP('Reduction Calculations'!B211,'BMP Reduction Factors'!$A$3:$B$46,2,FALSE))</f>
        <v>0</v>
      </c>
      <c r="D211" s="12" t="s">
        <v>1</v>
      </c>
      <c r="E211" s="15">
        <f>IF(C211&lt;80,(100-C211)*(VLOOKUP('Reduction Calculations'!D211,'BMP Reduction Factors'!$A$3:$B$46,2,FALSE)*0.75),(100-C211)*(VLOOKUP('Reduction Calculations'!D211,'BMP Reduction Factors'!$A$3:$B$46,2,FALSE)*0.5))</f>
        <v>0</v>
      </c>
      <c r="F211" s="12" t="s">
        <v>1</v>
      </c>
      <c r="G211" s="15">
        <f>IF((E211+C211)&lt;80,(100-E211-C211)*(VLOOKUP('Reduction Calculations'!F211,'BMP Reduction Factors'!$A$3:$B$46,2,FALSE)*0.75),(100-E211-C211)*(VLOOKUP('Reduction Calculations'!F211,'BMP Reduction Factors'!$A$3:$B$46,2,FALSE)*0.5))</f>
        <v>0</v>
      </c>
      <c r="H211" s="13">
        <f>SUM('Reduction Calculations'!C211,E211,G211)/100</f>
        <v>0</v>
      </c>
    </row>
    <row r="212" spans="1:8" ht="39" customHeight="1" thickBot="1" x14ac:dyDescent="0.3">
      <c r="A212" s="21" t="str">
        <f t="array" ref="A212">IFERROR(INDEX('ALCAD Input'!A$2:A$600,SMALL(IF('ALCAD Input'!$T$2:$T$600=10,ROW('ALCAD Input'!A$2:A$600)-ROW('ALCAD Input'!A$2)+1),ROWS('ALCAD Input'!A$2:A209))),"")</f>
        <v/>
      </c>
      <c r="B212" s="12" t="s">
        <v>1</v>
      </c>
      <c r="C212" s="14">
        <f>(100*VLOOKUP('Reduction Calculations'!B212,'BMP Reduction Factors'!$A$3:$B$46,2,FALSE))</f>
        <v>0</v>
      </c>
      <c r="D212" s="12" t="s">
        <v>1</v>
      </c>
      <c r="E212" s="15">
        <f>IF(C212&lt;80,(100-C212)*(VLOOKUP('Reduction Calculations'!D212,'BMP Reduction Factors'!$A$3:$B$46,2,FALSE)*0.75),(100-C212)*(VLOOKUP('Reduction Calculations'!D212,'BMP Reduction Factors'!$A$3:$B$46,2,FALSE)*0.5))</f>
        <v>0</v>
      </c>
      <c r="F212" s="12" t="s">
        <v>1</v>
      </c>
      <c r="G212" s="15">
        <f>IF((E212+C212)&lt;80,(100-E212-C212)*(VLOOKUP('Reduction Calculations'!F212,'BMP Reduction Factors'!$A$3:$B$46,2,FALSE)*0.75),(100-E212-C212)*(VLOOKUP('Reduction Calculations'!F212,'BMP Reduction Factors'!$A$3:$B$46,2,FALSE)*0.5))</f>
        <v>0</v>
      </c>
      <c r="H212" s="13">
        <f>SUM('Reduction Calculations'!C212,E212,G212)/100</f>
        <v>0</v>
      </c>
    </row>
    <row r="213" spans="1:8" ht="39" customHeight="1" thickBot="1" x14ac:dyDescent="0.3">
      <c r="A213" s="21" t="str">
        <f t="array" ref="A213">IFERROR(INDEX('ALCAD Input'!A$2:A$600,SMALL(IF('ALCAD Input'!$T$2:$T$600=10,ROW('ALCAD Input'!A$2:A$600)-ROW('ALCAD Input'!A$2)+1),ROWS('ALCAD Input'!A$2:A210))),"")</f>
        <v/>
      </c>
      <c r="B213" s="12" t="s">
        <v>1</v>
      </c>
      <c r="C213" s="14">
        <f>(100*VLOOKUP('Reduction Calculations'!B213,'BMP Reduction Factors'!$A$3:$B$46,2,FALSE))</f>
        <v>0</v>
      </c>
      <c r="D213" s="12" t="s">
        <v>1</v>
      </c>
      <c r="E213" s="15">
        <f>IF(C213&lt;80,(100-C213)*(VLOOKUP('Reduction Calculations'!D213,'BMP Reduction Factors'!$A$3:$B$46,2,FALSE)*0.75),(100-C213)*(VLOOKUP('Reduction Calculations'!D213,'BMP Reduction Factors'!$A$3:$B$46,2,FALSE)*0.5))</f>
        <v>0</v>
      </c>
      <c r="F213" s="12" t="s">
        <v>1</v>
      </c>
      <c r="G213" s="15">
        <f>IF((E213+C213)&lt;80,(100-E213-C213)*(VLOOKUP('Reduction Calculations'!F213,'BMP Reduction Factors'!$A$3:$B$46,2,FALSE)*0.75),(100-E213-C213)*(VLOOKUP('Reduction Calculations'!F213,'BMP Reduction Factors'!$A$3:$B$46,2,FALSE)*0.5))</f>
        <v>0</v>
      </c>
      <c r="H213" s="13">
        <f>SUM('Reduction Calculations'!C213,E213,G213)/100</f>
        <v>0</v>
      </c>
    </row>
    <row r="214" spans="1:8" ht="39" customHeight="1" thickBot="1" x14ac:dyDescent="0.3">
      <c r="A214" s="21" t="str">
        <f t="array" ref="A214">IFERROR(INDEX('ALCAD Input'!A$2:A$600,SMALL(IF('ALCAD Input'!$T$2:$T$600=10,ROW('ALCAD Input'!A$2:A$600)-ROW('ALCAD Input'!A$2)+1),ROWS('ALCAD Input'!A$2:A211))),"")</f>
        <v/>
      </c>
      <c r="B214" s="12" t="s">
        <v>1</v>
      </c>
      <c r="C214" s="14">
        <f>(100*VLOOKUP('Reduction Calculations'!B214,'BMP Reduction Factors'!$A$3:$B$46,2,FALSE))</f>
        <v>0</v>
      </c>
      <c r="D214" s="12" t="s">
        <v>1</v>
      </c>
      <c r="E214" s="15">
        <f>IF(C214&lt;80,(100-C214)*(VLOOKUP('Reduction Calculations'!D214,'BMP Reduction Factors'!$A$3:$B$46,2,FALSE)*0.75),(100-C214)*(VLOOKUP('Reduction Calculations'!D214,'BMP Reduction Factors'!$A$3:$B$46,2,FALSE)*0.5))</f>
        <v>0</v>
      </c>
      <c r="F214" s="12" t="s">
        <v>1</v>
      </c>
      <c r="G214" s="15">
        <f>IF((E214+C214)&lt;80,(100-E214-C214)*(VLOOKUP('Reduction Calculations'!F214,'BMP Reduction Factors'!$A$3:$B$46,2,FALSE)*0.75),(100-E214-C214)*(VLOOKUP('Reduction Calculations'!F214,'BMP Reduction Factors'!$A$3:$B$46,2,FALSE)*0.5))</f>
        <v>0</v>
      </c>
      <c r="H214" s="13">
        <f>SUM('Reduction Calculations'!C214,E214,G214)/100</f>
        <v>0</v>
      </c>
    </row>
    <row r="215" spans="1:8" ht="39" customHeight="1" thickBot="1" x14ac:dyDescent="0.3">
      <c r="A215" s="21" t="str">
        <f t="array" ref="A215">IFERROR(INDEX('ALCAD Input'!A$2:A$600,SMALL(IF('ALCAD Input'!$T$2:$T$600=10,ROW('ALCAD Input'!A$2:A$600)-ROW('ALCAD Input'!A$2)+1),ROWS('ALCAD Input'!A$2:A212))),"")</f>
        <v/>
      </c>
      <c r="B215" s="12" t="s">
        <v>1</v>
      </c>
      <c r="C215" s="14">
        <f>(100*VLOOKUP('Reduction Calculations'!B215,'BMP Reduction Factors'!$A$3:$B$46,2,FALSE))</f>
        <v>0</v>
      </c>
      <c r="D215" s="12" t="s">
        <v>1</v>
      </c>
      <c r="E215" s="15">
        <f>IF(C215&lt;80,(100-C215)*(VLOOKUP('Reduction Calculations'!D215,'BMP Reduction Factors'!$A$3:$B$46,2,FALSE)*0.75),(100-C215)*(VLOOKUP('Reduction Calculations'!D215,'BMP Reduction Factors'!$A$3:$B$46,2,FALSE)*0.5))</f>
        <v>0</v>
      </c>
      <c r="F215" s="12" t="s">
        <v>1</v>
      </c>
      <c r="G215" s="15">
        <f>IF((E215+C215)&lt;80,(100-E215-C215)*(VLOOKUP('Reduction Calculations'!F215,'BMP Reduction Factors'!$A$3:$B$46,2,FALSE)*0.75),(100-E215-C215)*(VLOOKUP('Reduction Calculations'!F215,'BMP Reduction Factors'!$A$3:$B$46,2,FALSE)*0.5))</f>
        <v>0</v>
      </c>
      <c r="H215" s="13">
        <f>SUM('Reduction Calculations'!C215,E215,G215)/100</f>
        <v>0</v>
      </c>
    </row>
    <row r="216" spans="1:8" ht="39" customHeight="1" thickBot="1" x14ac:dyDescent="0.3">
      <c r="A216" s="21" t="str">
        <f t="array" ref="A216">IFERROR(INDEX('ALCAD Input'!A$2:A$600,SMALL(IF('ALCAD Input'!$T$2:$T$600=10,ROW('ALCAD Input'!A$2:A$600)-ROW('ALCAD Input'!A$2)+1),ROWS('ALCAD Input'!A$2:A213))),"")</f>
        <v/>
      </c>
      <c r="B216" s="12" t="s">
        <v>1</v>
      </c>
      <c r="C216" s="14">
        <f>(100*VLOOKUP('Reduction Calculations'!B216,'BMP Reduction Factors'!$A$3:$B$46,2,FALSE))</f>
        <v>0</v>
      </c>
      <c r="D216" s="12" t="s">
        <v>1</v>
      </c>
      <c r="E216" s="15">
        <f>IF(C216&lt;80,(100-C216)*(VLOOKUP('Reduction Calculations'!D216,'BMP Reduction Factors'!$A$3:$B$46,2,FALSE)*0.75),(100-C216)*(VLOOKUP('Reduction Calculations'!D216,'BMP Reduction Factors'!$A$3:$B$46,2,FALSE)*0.5))</f>
        <v>0</v>
      </c>
      <c r="F216" s="12" t="s">
        <v>1</v>
      </c>
      <c r="G216" s="15">
        <f>IF((E216+C216)&lt;80,(100-E216-C216)*(VLOOKUP('Reduction Calculations'!F216,'BMP Reduction Factors'!$A$3:$B$46,2,FALSE)*0.75),(100-E216-C216)*(VLOOKUP('Reduction Calculations'!F216,'BMP Reduction Factors'!$A$3:$B$46,2,FALSE)*0.5))</f>
        <v>0</v>
      </c>
      <c r="H216" s="13">
        <f>SUM('Reduction Calculations'!C216,E216,G216)/100</f>
        <v>0</v>
      </c>
    </row>
    <row r="217" spans="1:8" ht="39" customHeight="1" thickBot="1" x14ac:dyDescent="0.3">
      <c r="A217" s="21" t="str">
        <f t="array" ref="A217">IFERROR(INDEX('ALCAD Input'!A$2:A$600,SMALL(IF('ALCAD Input'!$T$2:$T$600=10,ROW('ALCAD Input'!A$2:A$600)-ROW('ALCAD Input'!A$2)+1),ROWS('ALCAD Input'!A$2:A214))),"")</f>
        <v/>
      </c>
      <c r="B217" s="12" t="s">
        <v>1</v>
      </c>
      <c r="C217" s="14">
        <f>(100*VLOOKUP('Reduction Calculations'!B217,'BMP Reduction Factors'!$A$3:$B$46,2,FALSE))</f>
        <v>0</v>
      </c>
      <c r="D217" s="12" t="s">
        <v>1</v>
      </c>
      <c r="E217" s="15">
        <f>IF(C217&lt;80,(100-C217)*(VLOOKUP('Reduction Calculations'!D217,'BMP Reduction Factors'!$A$3:$B$46,2,FALSE)*0.75),(100-C217)*(VLOOKUP('Reduction Calculations'!D217,'BMP Reduction Factors'!$A$3:$B$46,2,FALSE)*0.5))</f>
        <v>0</v>
      </c>
      <c r="F217" s="12" t="s">
        <v>1</v>
      </c>
      <c r="G217" s="15">
        <f>IF((E217+C217)&lt;80,(100-E217-C217)*(VLOOKUP('Reduction Calculations'!F217,'BMP Reduction Factors'!$A$3:$B$46,2,FALSE)*0.75),(100-E217-C217)*(VLOOKUP('Reduction Calculations'!F217,'BMP Reduction Factors'!$A$3:$B$46,2,FALSE)*0.5))</f>
        <v>0</v>
      </c>
      <c r="H217" s="13">
        <f>SUM('Reduction Calculations'!C217,E217,G217)/100</f>
        <v>0</v>
      </c>
    </row>
    <row r="218" spans="1:8" ht="39" customHeight="1" thickBot="1" x14ac:dyDescent="0.3">
      <c r="A218" s="21" t="str">
        <f t="array" ref="A218">IFERROR(INDEX('ALCAD Input'!A$2:A$600,SMALL(IF('ALCAD Input'!$T$2:$T$600=10,ROW('ALCAD Input'!A$2:A$600)-ROW('ALCAD Input'!A$2)+1),ROWS('ALCAD Input'!A$2:A215))),"")</f>
        <v/>
      </c>
      <c r="B218" s="12" t="s">
        <v>1</v>
      </c>
      <c r="C218" s="14">
        <f>(100*VLOOKUP('Reduction Calculations'!B218,'BMP Reduction Factors'!$A$3:$B$46,2,FALSE))</f>
        <v>0</v>
      </c>
      <c r="D218" s="12" t="s">
        <v>1</v>
      </c>
      <c r="E218" s="15">
        <f>IF(C218&lt;80,(100-C218)*(VLOOKUP('Reduction Calculations'!D218,'BMP Reduction Factors'!$A$3:$B$46,2,FALSE)*0.75),(100-C218)*(VLOOKUP('Reduction Calculations'!D218,'BMP Reduction Factors'!$A$3:$B$46,2,FALSE)*0.5))</f>
        <v>0</v>
      </c>
      <c r="F218" s="12" t="s">
        <v>1</v>
      </c>
      <c r="G218" s="15">
        <f>IF((E218+C218)&lt;80,(100-E218-C218)*(VLOOKUP('Reduction Calculations'!F218,'BMP Reduction Factors'!$A$3:$B$46,2,FALSE)*0.75),(100-E218-C218)*(VLOOKUP('Reduction Calculations'!F218,'BMP Reduction Factors'!$A$3:$B$46,2,FALSE)*0.5))</f>
        <v>0</v>
      </c>
      <c r="H218" s="13">
        <f>SUM('Reduction Calculations'!C218,E218,G218)/100</f>
        <v>0</v>
      </c>
    </row>
    <row r="219" spans="1:8" ht="39" customHeight="1" thickBot="1" x14ac:dyDescent="0.3">
      <c r="A219" s="21" t="str">
        <f t="array" ref="A219">IFERROR(INDEX('ALCAD Input'!A$2:A$600,SMALL(IF('ALCAD Input'!$T$2:$T$600=10,ROW('ALCAD Input'!A$2:A$600)-ROW('ALCAD Input'!A$2)+1),ROWS('ALCAD Input'!A$2:A216))),"")</f>
        <v/>
      </c>
      <c r="B219" s="12" t="s">
        <v>1</v>
      </c>
      <c r="C219" s="14">
        <f>(100*VLOOKUP('Reduction Calculations'!B219,'BMP Reduction Factors'!$A$3:$B$46,2,FALSE))</f>
        <v>0</v>
      </c>
      <c r="D219" s="12" t="s">
        <v>1</v>
      </c>
      <c r="E219" s="15">
        <f>IF(C219&lt;80,(100-C219)*(VLOOKUP('Reduction Calculations'!D219,'BMP Reduction Factors'!$A$3:$B$46,2,FALSE)*0.75),(100-C219)*(VLOOKUP('Reduction Calculations'!D219,'BMP Reduction Factors'!$A$3:$B$46,2,FALSE)*0.5))</f>
        <v>0</v>
      </c>
      <c r="F219" s="12" t="s">
        <v>1</v>
      </c>
      <c r="G219" s="15">
        <f>IF((E219+C219)&lt;80,(100-E219-C219)*(VLOOKUP('Reduction Calculations'!F219,'BMP Reduction Factors'!$A$3:$B$46,2,FALSE)*0.75),(100-E219-C219)*(VLOOKUP('Reduction Calculations'!F219,'BMP Reduction Factors'!$A$3:$B$46,2,FALSE)*0.5))</f>
        <v>0</v>
      </c>
      <c r="H219" s="13">
        <f>SUM('Reduction Calculations'!C219,E219,G219)/100</f>
        <v>0</v>
      </c>
    </row>
    <row r="220" spans="1:8" ht="39" customHeight="1" thickBot="1" x14ac:dyDescent="0.3">
      <c r="A220" s="21" t="str">
        <f t="array" ref="A220">IFERROR(INDEX('ALCAD Input'!A$2:A$600,SMALL(IF('ALCAD Input'!$T$2:$T$600=10,ROW('ALCAD Input'!A$2:A$600)-ROW('ALCAD Input'!A$2)+1),ROWS('ALCAD Input'!A$2:A217))),"")</f>
        <v/>
      </c>
      <c r="B220" s="12" t="s">
        <v>1</v>
      </c>
      <c r="C220" s="14">
        <f>(100*VLOOKUP('Reduction Calculations'!B220,'BMP Reduction Factors'!$A$3:$B$46,2,FALSE))</f>
        <v>0</v>
      </c>
      <c r="D220" s="12" t="s">
        <v>1</v>
      </c>
      <c r="E220" s="15">
        <f>IF(C220&lt;80,(100-C220)*(VLOOKUP('Reduction Calculations'!D220,'BMP Reduction Factors'!$A$3:$B$46,2,FALSE)*0.75),(100-C220)*(VLOOKUP('Reduction Calculations'!D220,'BMP Reduction Factors'!$A$3:$B$46,2,FALSE)*0.5))</f>
        <v>0</v>
      </c>
      <c r="F220" s="12" t="s">
        <v>1</v>
      </c>
      <c r="G220" s="15">
        <f>IF((E220+C220)&lt;80,(100-E220-C220)*(VLOOKUP('Reduction Calculations'!F220,'BMP Reduction Factors'!$A$3:$B$46,2,FALSE)*0.75),(100-E220-C220)*(VLOOKUP('Reduction Calculations'!F220,'BMP Reduction Factors'!$A$3:$B$46,2,FALSE)*0.5))</f>
        <v>0</v>
      </c>
      <c r="H220" s="13">
        <f>SUM('Reduction Calculations'!C220,E220,G220)/100</f>
        <v>0</v>
      </c>
    </row>
    <row r="221" spans="1:8" ht="39" customHeight="1" thickBot="1" x14ac:dyDescent="0.3">
      <c r="A221" s="21" t="str">
        <f t="array" ref="A221">IFERROR(INDEX('ALCAD Input'!A$2:A$600,SMALL(IF('ALCAD Input'!$T$2:$T$600=10,ROW('ALCAD Input'!A$2:A$600)-ROW('ALCAD Input'!A$2)+1),ROWS('ALCAD Input'!A$2:A218))),"")</f>
        <v/>
      </c>
      <c r="B221" s="12" t="s">
        <v>1</v>
      </c>
      <c r="C221" s="14">
        <f>(100*VLOOKUP('Reduction Calculations'!B221,'BMP Reduction Factors'!$A$3:$B$46,2,FALSE))</f>
        <v>0</v>
      </c>
      <c r="D221" s="12" t="s">
        <v>1</v>
      </c>
      <c r="E221" s="15">
        <f>IF(C221&lt;80,(100-C221)*(VLOOKUP('Reduction Calculations'!D221,'BMP Reduction Factors'!$A$3:$B$46,2,FALSE)*0.75),(100-C221)*(VLOOKUP('Reduction Calculations'!D221,'BMP Reduction Factors'!$A$3:$B$46,2,FALSE)*0.5))</f>
        <v>0</v>
      </c>
      <c r="F221" s="12" t="s">
        <v>1</v>
      </c>
      <c r="G221" s="15">
        <f>IF((E221+C221)&lt;80,(100-E221-C221)*(VLOOKUP('Reduction Calculations'!F221,'BMP Reduction Factors'!$A$3:$B$46,2,FALSE)*0.75),(100-E221-C221)*(VLOOKUP('Reduction Calculations'!F221,'BMP Reduction Factors'!$A$3:$B$46,2,FALSE)*0.5))</f>
        <v>0</v>
      </c>
      <c r="H221" s="13">
        <f>SUM('Reduction Calculations'!C221,E221,G221)/100</f>
        <v>0</v>
      </c>
    </row>
    <row r="222" spans="1:8" ht="39" customHeight="1" thickBot="1" x14ac:dyDescent="0.3">
      <c r="A222" s="21" t="str">
        <f t="array" ref="A222">IFERROR(INDEX('ALCAD Input'!A$2:A$600,SMALL(IF('ALCAD Input'!$T$2:$T$600=10,ROW('ALCAD Input'!A$2:A$600)-ROW('ALCAD Input'!A$2)+1),ROWS('ALCAD Input'!A$2:A219))),"")</f>
        <v/>
      </c>
      <c r="B222" s="12" t="s">
        <v>1</v>
      </c>
      <c r="C222" s="14">
        <f>(100*VLOOKUP('Reduction Calculations'!B222,'BMP Reduction Factors'!$A$3:$B$46,2,FALSE))</f>
        <v>0</v>
      </c>
      <c r="D222" s="12" t="s">
        <v>1</v>
      </c>
      <c r="E222" s="15">
        <f>IF(C222&lt;80,(100-C222)*(VLOOKUP('Reduction Calculations'!D222,'BMP Reduction Factors'!$A$3:$B$46,2,FALSE)*0.75),(100-C222)*(VLOOKUP('Reduction Calculations'!D222,'BMP Reduction Factors'!$A$3:$B$46,2,FALSE)*0.5))</f>
        <v>0</v>
      </c>
      <c r="F222" s="12" t="s">
        <v>1</v>
      </c>
      <c r="G222" s="15">
        <f>IF((E222+C222)&lt;80,(100-E222-C222)*(VLOOKUP('Reduction Calculations'!F222,'BMP Reduction Factors'!$A$3:$B$46,2,FALSE)*0.75),(100-E222-C222)*(VLOOKUP('Reduction Calculations'!F222,'BMP Reduction Factors'!$A$3:$B$46,2,FALSE)*0.5))</f>
        <v>0</v>
      </c>
      <c r="H222" s="13">
        <f>SUM('Reduction Calculations'!C222,E222,G222)/100</f>
        <v>0</v>
      </c>
    </row>
    <row r="223" spans="1:8" ht="39" customHeight="1" thickBot="1" x14ac:dyDescent="0.3">
      <c r="A223" s="21" t="str">
        <f t="array" ref="A223">IFERROR(INDEX('ALCAD Input'!A$2:A$600,SMALL(IF('ALCAD Input'!$T$2:$T$600=10,ROW('ALCAD Input'!A$2:A$600)-ROW('ALCAD Input'!A$2)+1),ROWS('ALCAD Input'!A$2:A220))),"")</f>
        <v/>
      </c>
      <c r="B223" s="12" t="s">
        <v>1</v>
      </c>
      <c r="C223" s="14">
        <f>(100*VLOOKUP('Reduction Calculations'!B223,'BMP Reduction Factors'!$A$3:$B$46,2,FALSE))</f>
        <v>0</v>
      </c>
      <c r="D223" s="12" t="s">
        <v>1</v>
      </c>
      <c r="E223" s="15">
        <f>IF(C223&lt;80,(100-C223)*(VLOOKUP('Reduction Calculations'!D223,'BMP Reduction Factors'!$A$3:$B$46,2,FALSE)*0.75),(100-C223)*(VLOOKUP('Reduction Calculations'!D223,'BMP Reduction Factors'!$A$3:$B$46,2,FALSE)*0.5))</f>
        <v>0</v>
      </c>
      <c r="F223" s="12" t="s">
        <v>1</v>
      </c>
      <c r="G223" s="15">
        <f>IF((E223+C223)&lt;80,(100-E223-C223)*(VLOOKUP('Reduction Calculations'!F223,'BMP Reduction Factors'!$A$3:$B$46,2,FALSE)*0.75),(100-E223-C223)*(VLOOKUP('Reduction Calculations'!F223,'BMP Reduction Factors'!$A$3:$B$46,2,FALSE)*0.5))</f>
        <v>0</v>
      </c>
      <c r="H223" s="13">
        <f>SUM('Reduction Calculations'!C223,E223,G223)/100</f>
        <v>0</v>
      </c>
    </row>
    <row r="224" spans="1:8" ht="39" customHeight="1" thickBot="1" x14ac:dyDescent="0.3">
      <c r="A224" s="21" t="str">
        <f t="array" ref="A224">IFERROR(INDEX('ALCAD Input'!A$2:A$600,SMALL(IF('ALCAD Input'!$T$2:$T$600=10,ROW('ALCAD Input'!A$2:A$600)-ROW('ALCAD Input'!A$2)+1),ROWS('ALCAD Input'!A$2:A221))),"")</f>
        <v/>
      </c>
      <c r="B224" s="12" t="s">
        <v>1</v>
      </c>
      <c r="C224" s="14">
        <f>(100*VLOOKUP('Reduction Calculations'!B224,'BMP Reduction Factors'!$A$3:$B$46,2,FALSE))</f>
        <v>0</v>
      </c>
      <c r="D224" s="12" t="s">
        <v>1</v>
      </c>
      <c r="E224" s="15">
        <f>IF(C224&lt;80,(100-C224)*(VLOOKUP('Reduction Calculations'!D224,'BMP Reduction Factors'!$A$3:$B$46,2,FALSE)*0.75),(100-C224)*(VLOOKUP('Reduction Calculations'!D224,'BMP Reduction Factors'!$A$3:$B$46,2,FALSE)*0.5))</f>
        <v>0</v>
      </c>
      <c r="F224" s="12" t="s">
        <v>1</v>
      </c>
      <c r="G224" s="15">
        <f>IF((E224+C224)&lt;80,(100-E224-C224)*(VLOOKUP('Reduction Calculations'!F224,'BMP Reduction Factors'!$A$3:$B$46,2,FALSE)*0.75),(100-E224-C224)*(VLOOKUP('Reduction Calculations'!F224,'BMP Reduction Factors'!$A$3:$B$46,2,FALSE)*0.5))</f>
        <v>0</v>
      </c>
      <c r="H224" s="13">
        <f>SUM('Reduction Calculations'!C224,E224,G224)/100</f>
        <v>0</v>
      </c>
    </row>
    <row r="225" spans="1:8" ht="39" customHeight="1" thickBot="1" x14ac:dyDescent="0.3">
      <c r="A225" s="21" t="str">
        <f t="array" ref="A225">IFERROR(INDEX('ALCAD Input'!A$2:A$600,SMALL(IF('ALCAD Input'!$T$2:$T$600=10,ROW('ALCAD Input'!A$2:A$600)-ROW('ALCAD Input'!A$2)+1),ROWS('ALCAD Input'!A$2:A222))),"")</f>
        <v/>
      </c>
      <c r="B225" s="12" t="s">
        <v>1</v>
      </c>
      <c r="C225" s="14">
        <f>(100*VLOOKUP('Reduction Calculations'!B225,'BMP Reduction Factors'!$A$3:$B$46,2,FALSE))</f>
        <v>0</v>
      </c>
      <c r="D225" s="12" t="s">
        <v>1</v>
      </c>
      <c r="E225" s="15">
        <f>IF(C225&lt;80,(100-C225)*(VLOOKUP('Reduction Calculations'!D225,'BMP Reduction Factors'!$A$3:$B$46,2,FALSE)*0.75),(100-C225)*(VLOOKUP('Reduction Calculations'!D225,'BMP Reduction Factors'!$A$3:$B$46,2,FALSE)*0.5))</f>
        <v>0</v>
      </c>
      <c r="F225" s="12" t="s">
        <v>1</v>
      </c>
      <c r="G225" s="15">
        <f>IF((E225+C225)&lt;80,(100-E225-C225)*(VLOOKUP('Reduction Calculations'!F225,'BMP Reduction Factors'!$A$3:$B$46,2,FALSE)*0.75),(100-E225-C225)*(VLOOKUP('Reduction Calculations'!F225,'BMP Reduction Factors'!$A$3:$B$46,2,FALSE)*0.5))</f>
        <v>0</v>
      </c>
      <c r="H225" s="13">
        <f>SUM('Reduction Calculations'!C225,E225,G225)/100</f>
        <v>0</v>
      </c>
    </row>
    <row r="226" spans="1:8" ht="39" customHeight="1" thickBot="1" x14ac:dyDescent="0.3">
      <c r="A226" s="21" t="str">
        <f t="array" ref="A226">IFERROR(INDEX('ALCAD Input'!A$2:A$600,SMALL(IF('ALCAD Input'!$T$2:$T$600=10,ROW('ALCAD Input'!A$2:A$600)-ROW('ALCAD Input'!A$2)+1),ROWS('ALCAD Input'!A$2:A223))),"")</f>
        <v/>
      </c>
      <c r="B226" s="12" t="s">
        <v>1</v>
      </c>
      <c r="C226" s="14">
        <f>(100*VLOOKUP('Reduction Calculations'!B226,'BMP Reduction Factors'!$A$3:$B$46,2,FALSE))</f>
        <v>0</v>
      </c>
      <c r="D226" s="12" t="s">
        <v>1</v>
      </c>
      <c r="E226" s="15">
        <f>IF(C226&lt;80,(100-C226)*(VLOOKUP('Reduction Calculations'!D226,'BMP Reduction Factors'!$A$3:$B$46,2,FALSE)*0.75),(100-C226)*(VLOOKUP('Reduction Calculations'!D226,'BMP Reduction Factors'!$A$3:$B$46,2,FALSE)*0.5))</f>
        <v>0</v>
      </c>
      <c r="F226" s="12" t="s">
        <v>1</v>
      </c>
      <c r="G226" s="15">
        <f>IF((E226+C226)&lt;80,(100-E226-C226)*(VLOOKUP('Reduction Calculations'!F226,'BMP Reduction Factors'!$A$3:$B$46,2,FALSE)*0.75),(100-E226-C226)*(VLOOKUP('Reduction Calculations'!F226,'BMP Reduction Factors'!$A$3:$B$46,2,FALSE)*0.5))</f>
        <v>0</v>
      </c>
      <c r="H226" s="13">
        <f>SUM('Reduction Calculations'!C226,E226,G226)/100</f>
        <v>0</v>
      </c>
    </row>
    <row r="227" spans="1:8" ht="39" customHeight="1" thickBot="1" x14ac:dyDescent="0.3">
      <c r="A227" s="21" t="str">
        <f t="array" ref="A227">IFERROR(INDEX('ALCAD Input'!A$2:A$600,SMALL(IF('ALCAD Input'!$T$2:$T$600=10,ROW('ALCAD Input'!A$2:A$600)-ROW('ALCAD Input'!A$2)+1),ROWS('ALCAD Input'!A$2:A224))),"")</f>
        <v/>
      </c>
      <c r="B227" s="12" t="s">
        <v>1</v>
      </c>
      <c r="C227" s="14">
        <f>(100*VLOOKUP('Reduction Calculations'!B227,'BMP Reduction Factors'!$A$3:$B$46,2,FALSE))</f>
        <v>0</v>
      </c>
      <c r="D227" s="12" t="s">
        <v>1</v>
      </c>
      <c r="E227" s="15">
        <f>IF(C227&lt;80,(100-C227)*(VLOOKUP('Reduction Calculations'!D227,'BMP Reduction Factors'!$A$3:$B$46,2,FALSE)*0.75),(100-C227)*(VLOOKUP('Reduction Calculations'!D227,'BMP Reduction Factors'!$A$3:$B$46,2,FALSE)*0.5))</f>
        <v>0</v>
      </c>
      <c r="F227" s="12" t="s">
        <v>1</v>
      </c>
      <c r="G227" s="15">
        <f>IF((E227+C227)&lt;80,(100-E227-C227)*(VLOOKUP('Reduction Calculations'!F227,'BMP Reduction Factors'!$A$3:$B$46,2,FALSE)*0.75),(100-E227-C227)*(VLOOKUP('Reduction Calculations'!F227,'BMP Reduction Factors'!$A$3:$B$46,2,FALSE)*0.5))</f>
        <v>0</v>
      </c>
      <c r="H227" s="13">
        <f>SUM('Reduction Calculations'!C227,E227,G227)/100</f>
        <v>0</v>
      </c>
    </row>
    <row r="228" spans="1:8" ht="39" customHeight="1" thickBot="1" x14ac:dyDescent="0.3">
      <c r="A228" s="21" t="str">
        <f t="array" ref="A228">IFERROR(INDEX('ALCAD Input'!A$2:A$600,SMALL(IF('ALCAD Input'!$T$2:$T$600=10,ROW('ALCAD Input'!A$2:A$600)-ROW('ALCAD Input'!A$2)+1),ROWS('ALCAD Input'!A$2:A225))),"")</f>
        <v/>
      </c>
      <c r="B228" s="12" t="s">
        <v>1</v>
      </c>
      <c r="C228" s="14">
        <f>(100*VLOOKUP('Reduction Calculations'!B228,'BMP Reduction Factors'!$A$3:$B$46,2,FALSE))</f>
        <v>0</v>
      </c>
      <c r="D228" s="12" t="s">
        <v>1</v>
      </c>
      <c r="E228" s="15">
        <f>IF(C228&lt;80,(100-C228)*(VLOOKUP('Reduction Calculations'!D228,'BMP Reduction Factors'!$A$3:$B$46,2,FALSE)*0.75),(100-C228)*(VLOOKUP('Reduction Calculations'!D228,'BMP Reduction Factors'!$A$3:$B$46,2,FALSE)*0.5))</f>
        <v>0</v>
      </c>
      <c r="F228" s="12" t="s">
        <v>1</v>
      </c>
      <c r="G228" s="15">
        <f>IF((E228+C228)&lt;80,(100-E228-C228)*(VLOOKUP('Reduction Calculations'!F228,'BMP Reduction Factors'!$A$3:$B$46,2,FALSE)*0.75),(100-E228-C228)*(VLOOKUP('Reduction Calculations'!F228,'BMP Reduction Factors'!$A$3:$B$46,2,FALSE)*0.5))</f>
        <v>0</v>
      </c>
      <c r="H228" s="13">
        <f>SUM('Reduction Calculations'!C228,E228,G228)/100</f>
        <v>0</v>
      </c>
    </row>
    <row r="229" spans="1:8" ht="39" customHeight="1" thickBot="1" x14ac:dyDescent="0.3">
      <c r="A229" s="21" t="str">
        <f t="array" ref="A229">IFERROR(INDEX('ALCAD Input'!A$2:A$600,SMALL(IF('ALCAD Input'!$T$2:$T$600=10,ROW('ALCAD Input'!A$2:A$600)-ROW('ALCAD Input'!A$2)+1),ROWS('ALCAD Input'!A$2:A226))),"")</f>
        <v/>
      </c>
      <c r="B229" s="12" t="s">
        <v>1</v>
      </c>
      <c r="C229" s="14">
        <f>(100*VLOOKUP('Reduction Calculations'!B229,'BMP Reduction Factors'!$A$3:$B$46,2,FALSE))</f>
        <v>0</v>
      </c>
      <c r="D229" s="12" t="s">
        <v>1</v>
      </c>
      <c r="E229" s="15">
        <f>IF(C229&lt;80,(100-C229)*(VLOOKUP('Reduction Calculations'!D229,'BMP Reduction Factors'!$A$3:$B$46,2,FALSE)*0.75),(100-C229)*(VLOOKUP('Reduction Calculations'!D229,'BMP Reduction Factors'!$A$3:$B$46,2,FALSE)*0.5))</f>
        <v>0</v>
      </c>
      <c r="F229" s="12" t="s">
        <v>1</v>
      </c>
      <c r="G229" s="15">
        <f>IF((E229+C229)&lt;80,(100-E229-C229)*(VLOOKUP('Reduction Calculations'!F229,'BMP Reduction Factors'!$A$3:$B$46,2,FALSE)*0.75),(100-E229-C229)*(VLOOKUP('Reduction Calculations'!F229,'BMP Reduction Factors'!$A$3:$B$46,2,FALSE)*0.5))</f>
        <v>0</v>
      </c>
      <c r="H229" s="13">
        <f>SUM('Reduction Calculations'!C229,E229,G229)/100</f>
        <v>0</v>
      </c>
    </row>
    <row r="230" spans="1:8" ht="39" customHeight="1" thickBot="1" x14ac:dyDescent="0.3">
      <c r="A230" s="21" t="str">
        <f t="array" ref="A230">IFERROR(INDEX('ALCAD Input'!A$2:A$600,SMALL(IF('ALCAD Input'!$T$2:$T$600=10,ROW('ALCAD Input'!A$2:A$600)-ROW('ALCAD Input'!A$2)+1),ROWS('ALCAD Input'!A$2:A227))),"")</f>
        <v/>
      </c>
      <c r="B230" s="12" t="s">
        <v>1</v>
      </c>
      <c r="C230" s="14">
        <f>(100*VLOOKUP('Reduction Calculations'!B230,'BMP Reduction Factors'!$A$3:$B$46,2,FALSE))</f>
        <v>0</v>
      </c>
      <c r="D230" s="12" t="s">
        <v>1</v>
      </c>
      <c r="E230" s="15">
        <f>IF(C230&lt;80,(100-C230)*(VLOOKUP('Reduction Calculations'!D230,'BMP Reduction Factors'!$A$3:$B$46,2,FALSE)*0.75),(100-C230)*(VLOOKUP('Reduction Calculations'!D230,'BMP Reduction Factors'!$A$3:$B$46,2,FALSE)*0.5))</f>
        <v>0</v>
      </c>
      <c r="F230" s="12" t="s">
        <v>1</v>
      </c>
      <c r="G230" s="15">
        <f>IF((E230+C230)&lt;80,(100-E230-C230)*(VLOOKUP('Reduction Calculations'!F230,'BMP Reduction Factors'!$A$3:$B$46,2,FALSE)*0.75),(100-E230-C230)*(VLOOKUP('Reduction Calculations'!F230,'BMP Reduction Factors'!$A$3:$B$46,2,FALSE)*0.5))</f>
        <v>0</v>
      </c>
      <c r="H230" s="13">
        <f>SUM('Reduction Calculations'!C230,E230,G230)/100</f>
        <v>0</v>
      </c>
    </row>
    <row r="231" spans="1:8" ht="39" customHeight="1" thickBot="1" x14ac:dyDescent="0.3">
      <c r="A231" s="21" t="str">
        <f t="array" ref="A231">IFERROR(INDEX('ALCAD Input'!A$2:A$600,SMALL(IF('ALCAD Input'!$T$2:$T$600=10,ROW('ALCAD Input'!A$2:A$600)-ROW('ALCAD Input'!A$2)+1),ROWS('ALCAD Input'!A$2:A228))),"")</f>
        <v/>
      </c>
      <c r="B231" s="12" t="s">
        <v>1</v>
      </c>
      <c r="C231" s="14">
        <f>(100*VLOOKUP('Reduction Calculations'!B231,'BMP Reduction Factors'!$A$3:$B$46,2,FALSE))</f>
        <v>0</v>
      </c>
      <c r="D231" s="12" t="s">
        <v>1</v>
      </c>
      <c r="E231" s="15">
        <f>IF(C231&lt;80,(100-C231)*(VLOOKUP('Reduction Calculations'!D231,'BMP Reduction Factors'!$A$3:$B$46,2,FALSE)*0.75),(100-C231)*(VLOOKUP('Reduction Calculations'!D231,'BMP Reduction Factors'!$A$3:$B$46,2,FALSE)*0.5))</f>
        <v>0</v>
      </c>
      <c r="F231" s="12" t="s">
        <v>1</v>
      </c>
      <c r="G231" s="15">
        <f>IF((E231+C231)&lt;80,(100-E231-C231)*(VLOOKUP('Reduction Calculations'!F231,'BMP Reduction Factors'!$A$3:$B$46,2,FALSE)*0.75),(100-E231-C231)*(VLOOKUP('Reduction Calculations'!F231,'BMP Reduction Factors'!$A$3:$B$46,2,FALSE)*0.5))</f>
        <v>0</v>
      </c>
      <c r="H231" s="13">
        <f>SUM('Reduction Calculations'!C231,E231,G231)/100</f>
        <v>0</v>
      </c>
    </row>
    <row r="232" spans="1:8" ht="39" customHeight="1" thickBot="1" x14ac:dyDescent="0.3">
      <c r="A232" s="21" t="str">
        <f t="array" ref="A232">IFERROR(INDEX('ALCAD Input'!A$2:A$600,SMALL(IF('ALCAD Input'!$T$2:$T$600=10,ROW('ALCAD Input'!A$2:A$600)-ROW('ALCAD Input'!A$2)+1),ROWS('ALCAD Input'!A$2:A229))),"")</f>
        <v/>
      </c>
      <c r="B232" s="12" t="s">
        <v>1</v>
      </c>
      <c r="C232" s="14">
        <f>(100*VLOOKUP('Reduction Calculations'!B232,'BMP Reduction Factors'!$A$3:$B$46,2,FALSE))</f>
        <v>0</v>
      </c>
      <c r="D232" s="12" t="s">
        <v>1</v>
      </c>
      <c r="E232" s="15">
        <f>IF(C232&lt;80,(100-C232)*(VLOOKUP('Reduction Calculations'!D232,'BMP Reduction Factors'!$A$3:$B$46,2,FALSE)*0.75),(100-C232)*(VLOOKUP('Reduction Calculations'!D232,'BMP Reduction Factors'!$A$3:$B$46,2,FALSE)*0.5))</f>
        <v>0</v>
      </c>
      <c r="F232" s="12" t="s">
        <v>1</v>
      </c>
      <c r="G232" s="15">
        <f>IF((E232+C232)&lt;80,(100-E232-C232)*(VLOOKUP('Reduction Calculations'!F232,'BMP Reduction Factors'!$A$3:$B$46,2,FALSE)*0.75),(100-E232-C232)*(VLOOKUP('Reduction Calculations'!F232,'BMP Reduction Factors'!$A$3:$B$46,2,FALSE)*0.5))</f>
        <v>0</v>
      </c>
      <c r="H232" s="13">
        <f>SUM('Reduction Calculations'!C232,E232,G232)/100</f>
        <v>0</v>
      </c>
    </row>
    <row r="233" spans="1:8" ht="39" customHeight="1" thickBot="1" x14ac:dyDescent="0.3">
      <c r="A233" s="21" t="str">
        <f t="array" ref="A233">IFERROR(INDEX('ALCAD Input'!A$2:A$600,SMALL(IF('ALCAD Input'!$T$2:$T$600=10,ROW('ALCAD Input'!A$2:A$600)-ROW('ALCAD Input'!A$2)+1),ROWS('ALCAD Input'!A$2:A230))),"")</f>
        <v/>
      </c>
      <c r="B233" s="12" t="s">
        <v>1</v>
      </c>
      <c r="C233" s="14">
        <f>(100*VLOOKUP('Reduction Calculations'!B233,'BMP Reduction Factors'!$A$3:$B$46,2,FALSE))</f>
        <v>0</v>
      </c>
      <c r="D233" s="12" t="s">
        <v>1</v>
      </c>
      <c r="E233" s="15">
        <f>IF(C233&lt;80,(100-C233)*(VLOOKUP('Reduction Calculations'!D233,'BMP Reduction Factors'!$A$3:$B$46,2,FALSE)*0.75),(100-C233)*(VLOOKUP('Reduction Calculations'!D233,'BMP Reduction Factors'!$A$3:$B$46,2,FALSE)*0.5))</f>
        <v>0</v>
      </c>
      <c r="F233" s="12" t="s">
        <v>1</v>
      </c>
      <c r="G233" s="15">
        <f>IF((E233+C233)&lt;80,(100-E233-C233)*(VLOOKUP('Reduction Calculations'!F233,'BMP Reduction Factors'!$A$3:$B$46,2,FALSE)*0.75),(100-E233-C233)*(VLOOKUP('Reduction Calculations'!F233,'BMP Reduction Factors'!$A$3:$B$46,2,FALSE)*0.5))</f>
        <v>0</v>
      </c>
      <c r="H233" s="13">
        <f>SUM('Reduction Calculations'!C233,E233,G233)/100</f>
        <v>0</v>
      </c>
    </row>
    <row r="234" spans="1:8" ht="39" customHeight="1" thickBot="1" x14ac:dyDescent="0.3">
      <c r="A234" s="21" t="str">
        <f t="array" ref="A234">IFERROR(INDEX('ALCAD Input'!A$2:A$600,SMALL(IF('ALCAD Input'!$T$2:$T$600=10,ROW('ALCAD Input'!A$2:A$600)-ROW('ALCAD Input'!A$2)+1),ROWS('ALCAD Input'!A$2:A231))),"")</f>
        <v/>
      </c>
      <c r="B234" s="12" t="s">
        <v>1</v>
      </c>
      <c r="C234" s="14">
        <f>(100*VLOOKUP('Reduction Calculations'!B234,'BMP Reduction Factors'!$A$3:$B$46,2,FALSE))</f>
        <v>0</v>
      </c>
      <c r="D234" s="12" t="s">
        <v>1</v>
      </c>
      <c r="E234" s="15">
        <f>IF(C234&lt;80,(100-C234)*(VLOOKUP('Reduction Calculations'!D234,'BMP Reduction Factors'!$A$3:$B$46,2,FALSE)*0.75),(100-C234)*(VLOOKUP('Reduction Calculations'!D234,'BMP Reduction Factors'!$A$3:$B$46,2,FALSE)*0.5))</f>
        <v>0</v>
      </c>
      <c r="F234" s="12" t="s">
        <v>1</v>
      </c>
      <c r="G234" s="15">
        <f>IF((E234+C234)&lt;80,(100-E234-C234)*(VLOOKUP('Reduction Calculations'!F234,'BMP Reduction Factors'!$A$3:$B$46,2,FALSE)*0.75),(100-E234-C234)*(VLOOKUP('Reduction Calculations'!F234,'BMP Reduction Factors'!$A$3:$B$46,2,FALSE)*0.5))</f>
        <v>0</v>
      </c>
      <c r="H234" s="13">
        <f>SUM('Reduction Calculations'!C234,E234,G234)/100</f>
        <v>0</v>
      </c>
    </row>
    <row r="235" spans="1:8" ht="39" customHeight="1" thickBot="1" x14ac:dyDescent="0.3">
      <c r="A235" s="21" t="str">
        <f t="array" ref="A235">IFERROR(INDEX('ALCAD Input'!A$2:A$600,SMALL(IF('ALCAD Input'!$T$2:$T$600=10,ROW('ALCAD Input'!A$2:A$600)-ROW('ALCAD Input'!A$2)+1),ROWS('ALCAD Input'!A$2:A232))),"")</f>
        <v/>
      </c>
      <c r="B235" s="12" t="s">
        <v>1</v>
      </c>
      <c r="C235" s="14">
        <f>(100*VLOOKUP('Reduction Calculations'!B235,'BMP Reduction Factors'!$A$3:$B$46,2,FALSE))</f>
        <v>0</v>
      </c>
      <c r="D235" s="12" t="s">
        <v>1</v>
      </c>
      <c r="E235" s="15">
        <f>IF(C235&lt;80,(100-C235)*(VLOOKUP('Reduction Calculations'!D235,'BMP Reduction Factors'!$A$3:$B$46,2,FALSE)*0.75),(100-C235)*(VLOOKUP('Reduction Calculations'!D235,'BMP Reduction Factors'!$A$3:$B$46,2,FALSE)*0.5))</f>
        <v>0</v>
      </c>
      <c r="F235" s="12" t="s">
        <v>1</v>
      </c>
      <c r="G235" s="15">
        <f>IF((E235+C235)&lt;80,(100-E235-C235)*(VLOOKUP('Reduction Calculations'!F235,'BMP Reduction Factors'!$A$3:$B$46,2,FALSE)*0.75),(100-E235-C235)*(VLOOKUP('Reduction Calculations'!F235,'BMP Reduction Factors'!$A$3:$B$46,2,FALSE)*0.5))</f>
        <v>0</v>
      </c>
      <c r="H235" s="13">
        <f>SUM('Reduction Calculations'!C235,E235,G235)/100</f>
        <v>0</v>
      </c>
    </row>
    <row r="236" spans="1:8" ht="39" customHeight="1" thickBot="1" x14ac:dyDescent="0.3">
      <c r="A236" s="21" t="str">
        <f t="array" ref="A236">IFERROR(INDEX('ALCAD Input'!A$2:A$600,SMALL(IF('ALCAD Input'!$T$2:$T$600=10,ROW('ALCAD Input'!A$2:A$600)-ROW('ALCAD Input'!A$2)+1),ROWS('ALCAD Input'!A$2:A233))),"")</f>
        <v/>
      </c>
      <c r="B236" s="12" t="s">
        <v>1</v>
      </c>
      <c r="C236" s="14">
        <f>(100*VLOOKUP('Reduction Calculations'!B236,'BMP Reduction Factors'!$A$3:$B$46,2,FALSE))</f>
        <v>0</v>
      </c>
      <c r="D236" s="12" t="s">
        <v>1</v>
      </c>
      <c r="E236" s="15">
        <f>IF(C236&lt;80,(100-C236)*(VLOOKUP('Reduction Calculations'!D236,'BMP Reduction Factors'!$A$3:$B$46,2,FALSE)*0.75),(100-C236)*(VLOOKUP('Reduction Calculations'!D236,'BMP Reduction Factors'!$A$3:$B$46,2,FALSE)*0.5))</f>
        <v>0</v>
      </c>
      <c r="F236" s="12" t="s">
        <v>1</v>
      </c>
      <c r="G236" s="15">
        <f>IF((E236+C236)&lt;80,(100-E236-C236)*(VLOOKUP('Reduction Calculations'!F236,'BMP Reduction Factors'!$A$3:$B$46,2,FALSE)*0.75),(100-E236-C236)*(VLOOKUP('Reduction Calculations'!F236,'BMP Reduction Factors'!$A$3:$B$46,2,FALSE)*0.5))</f>
        <v>0</v>
      </c>
      <c r="H236" s="13">
        <f>SUM('Reduction Calculations'!C236,E236,G236)/100</f>
        <v>0</v>
      </c>
    </row>
    <row r="237" spans="1:8" ht="39" customHeight="1" thickBot="1" x14ac:dyDescent="0.3">
      <c r="A237" s="21" t="str">
        <f t="array" ref="A237">IFERROR(INDEX('ALCAD Input'!A$2:A$600,SMALL(IF('ALCAD Input'!$T$2:$T$600=10,ROW('ALCAD Input'!A$2:A$600)-ROW('ALCAD Input'!A$2)+1),ROWS('ALCAD Input'!A$2:A234))),"")</f>
        <v/>
      </c>
      <c r="B237" s="12" t="s">
        <v>1</v>
      </c>
      <c r="C237" s="14">
        <f>(100*VLOOKUP('Reduction Calculations'!B237,'BMP Reduction Factors'!$A$3:$B$46,2,FALSE))</f>
        <v>0</v>
      </c>
      <c r="D237" s="12" t="s">
        <v>1</v>
      </c>
      <c r="E237" s="15">
        <f>IF(C237&lt;80,(100-C237)*(VLOOKUP('Reduction Calculations'!D237,'BMP Reduction Factors'!$A$3:$B$46,2,FALSE)*0.75),(100-C237)*(VLOOKUP('Reduction Calculations'!D237,'BMP Reduction Factors'!$A$3:$B$46,2,FALSE)*0.5))</f>
        <v>0</v>
      </c>
      <c r="F237" s="12" t="s">
        <v>1</v>
      </c>
      <c r="G237" s="15">
        <f>IF((E237+C237)&lt;80,(100-E237-C237)*(VLOOKUP('Reduction Calculations'!F237,'BMP Reduction Factors'!$A$3:$B$46,2,FALSE)*0.75),(100-E237-C237)*(VLOOKUP('Reduction Calculations'!F237,'BMP Reduction Factors'!$A$3:$B$46,2,FALSE)*0.5))</f>
        <v>0</v>
      </c>
      <c r="H237" s="13">
        <f>SUM('Reduction Calculations'!C237,E237,G237)/100</f>
        <v>0</v>
      </c>
    </row>
    <row r="238" spans="1:8" ht="39" customHeight="1" thickBot="1" x14ac:dyDescent="0.3">
      <c r="A238" s="21" t="str">
        <f t="array" ref="A238">IFERROR(INDEX('ALCAD Input'!A$2:A$600,SMALL(IF('ALCAD Input'!$T$2:$T$600=10,ROW('ALCAD Input'!A$2:A$600)-ROW('ALCAD Input'!A$2)+1),ROWS('ALCAD Input'!A$2:A235))),"")</f>
        <v/>
      </c>
      <c r="B238" s="12" t="s">
        <v>1</v>
      </c>
      <c r="C238" s="14">
        <f>(100*VLOOKUP('Reduction Calculations'!B238,'BMP Reduction Factors'!$A$3:$B$46,2,FALSE))</f>
        <v>0</v>
      </c>
      <c r="D238" s="12" t="s">
        <v>1</v>
      </c>
      <c r="E238" s="15">
        <f>IF(C238&lt;80,(100-C238)*(VLOOKUP('Reduction Calculations'!D238,'BMP Reduction Factors'!$A$3:$B$46,2,FALSE)*0.75),(100-C238)*(VLOOKUP('Reduction Calculations'!D238,'BMP Reduction Factors'!$A$3:$B$46,2,FALSE)*0.5))</f>
        <v>0</v>
      </c>
      <c r="F238" s="12" t="s">
        <v>1</v>
      </c>
      <c r="G238" s="15">
        <f>IF((E238+C238)&lt;80,(100-E238-C238)*(VLOOKUP('Reduction Calculations'!F238,'BMP Reduction Factors'!$A$3:$B$46,2,FALSE)*0.75),(100-E238-C238)*(VLOOKUP('Reduction Calculations'!F238,'BMP Reduction Factors'!$A$3:$B$46,2,FALSE)*0.5))</f>
        <v>0</v>
      </c>
      <c r="H238" s="13">
        <f>SUM('Reduction Calculations'!C238,E238,G238)/100</f>
        <v>0</v>
      </c>
    </row>
    <row r="239" spans="1:8" ht="39" customHeight="1" thickBot="1" x14ac:dyDescent="0.3">
      <c r="A239" s="21" t="str">
        <f t="array" ref="A239">IFERROR(INDEX('ALCAD Input'!A$2:A$600,SMALL(IF('ALCAD Input'!$T$2:$T$600=10,ROW('ALCAD Input'!A$2:A$600)-ROW('ALCAD Input'!A$2)+1),ROWS('ALCAD Input'!A$2:A236))),"")</f>
        <v/>
      </c>
      <c r="B239" s="12" t="s">
        <v>1</v>
      </c>
      <c r="C239" s="14">
        <f>(100*VLOOKUP('Reduction Calculations'!B239,'BMP Reduction Factors'!$A$3:$B$46,2,FALSE))</f>
        <v>0</v>
      </c>
      <c r="D239" s="12" t="s">
        <v>1</v>
      </c>
      <c r="E239" s="15">
        <f>IF(C239&lt;80,(100-C239)*(VLOOKUP('Reduction Calculations'!D239,'BMP Reduction Factors'!$A$3:$B$46,2,FALSE)*0.75),(100-C239)*(VLOOKUP('Reduction Calculations'!D239,'BMP Reduction Factors'!$A$3:$B$46,2,FALSE)*0.5))</f>
        <v>0</v>
      </c>
      <c r="F239" s="12" t="s">
        <v>1</v>
      </c>
      <c r="G239" s="15">
        <f>IF((E239+C239)&lt;80,(100-E239-C239)*(VLOOKUP('Reduction Calculations'!F239,'BMP Reduction Factors'!$A$3:$B$46,2,FALSE)*0.75),(100-E239-C239)*(VLOOKUP('Reduction Calculations'!F239,'BMP Reduction Factors'!$A$3:$B$46,2,FALSE)*0.5))</f>
        <v>0</v>
      </c>
      <c r="H239" s="13">
        <f>SUM('Reduction Calculations'!C239,E239,G239)/100</f>
        <v>0</v>
      </c>
    </row>
    <row r="240" spans="1:8" ht="39" customHeight="1" thickBot="1" x14ac:dyDescent="0.3">
      <c r="A240" s="21" t="str">
        <f t="array" ref="A240">IFERROR(INDEX('ALCAD Input'!A$2:A$600,SMALL(IF('ALCAD Input'!$T$2:$T$600=10,ROW('ALCAD Input'!A$2:A$600)-ROW('ALCAD Input'!A$2)+1),ROWS('ALCAD Input'!A$2:A237))),"")</f>
        <v/>
      </c>
      <c r="B240" s="12" t="s">
        <v>1</v>
      </c>
      <c r="C240" s="14">
        <f>(100*VLOOKUP('Reduction Calculations'!B240,'BMP Reduction Factors'!$A$3:$B$46,2,FALSE))</f>
        <v>0</v>
      </c>
      <c r="D240" s="12" t="s">
        <v>1</v>
      </c>
      <c r="E240" s="15">
        <f>IF(C240&lt;80,(100-C240)*(VLOOKUP('Reduction Calculations'!D240,'BMP Reduction Factors'!$A$3:$B$46,2,FALSE)*0.75),(100-C240)*(VLOOKUP('Reduction Calculations'!D240,'BMP Reduction Factors'!$A$3:$B$46,2,FALSE)*0.5))</f>
        <v>0</v>
      </c>
      <c r="F240" s="12" t="s">
        <v>1</v>
      </c>
      <c r="G240" s="15">
        <f>IF((E240+C240)&lt;80,(100-E240-C240)*(VLOOKUP('Reduction Calculations'!F240,'BMP Reduction Factors'!$A$3:$B$46,2,FALSE)*0.75),(100-E240-C240)*(VLOOKUP('Reduction Calculations'!F240,'BMP Reduction Factors'!$A$3:$B$46,2,FALSE)*0.5))</f>
        <v>0</v>
      </c>
      <c r="H240" s="13">
        <f>SUM('Reduction Calculations'!C240,E240,G240)/100</f>
        <v>0</v>
      </c>
    </row>
    <row r="241" spans="1:8" ht="39" customHeight="1" thickBot="1" x14ac:dyDescent="0.3">
      <c r="A241" s="21" t="str">
        <f t="array" ref="A241">IFERROR(INDEX('ALCAD Input'!A$2:A$600,SMALL(IF('ALCAD Input'!$T$2:$T$600=10,ROW('ALCAD Input'!A$2:A$600)-ROW('ALCAD Input'!A$2)+1),ROWS('ALCAD Input'!A$2:A238))),"")</f>
        <v/>
      </c>
      <c r="B241" s="12" t="s">
        <v>1</v>
      </c>
      <c r="C241" s="14">
        <f>(100*VLOOKUP('Reduction Calculations'!B241,'BMP Reduction Factors'!$A$3:$B$46,2,FALSE))</f>
        <v>0</v>
      </c>
      <c r="D241" s="12" t="s">
        <v>1</v>
      </c>
      <c r="E241" s="15">
        <f>IF(C241&lt;80,(100-C241)*(VLOOKUP('Reduction Calculations'!D241,'BMP Reduction Factors'!$A$3:$B$46,2,FALSE)*0.75),(100-C241)*(VLOOKUP('Reduction Calculations'!D241,'BMP Reduction Factors'!$A$3:$B$46,2,FALSE)*0.5))</f>
        <v>0</v>
      </c>
      <c r="F241" s="12" t="s">
        <v>1</v>
      </c>
      <c r="G241" s="15">
        <f>IF((E241+C241)&lt;80,(100-E241-C241)*(VLOOKUP('Reduction Calculations'!F241,'BMP Reduction Factors'!$A$3:$B$46,2,FALSE)*0.75),(100-E241-C241)*(VLOOKUP('Reduction Calculations'!F241,'BMP Reduction Factors'!$A$3:$B$46,2,FALSE)*0.5))</f>
        <v>0</v>
      </c>
      <c r="H241" s="13">
        <f>SUM('Reduction Calculations'!C241,E241,G241)/100</f>
        <v>0</v>
      </c>
    </row>
    <row r="242" spans="1:8" ht="39" customHeight="1" thickBot="1" x14ac:dyDescent="0.3">
      <c r="A242" s="21" t="str">
        <f t="array" ref="A242">IFERROR(INDEX('ALCAD Input'!A$2:A$600,SMALL(IF('ALCAD Input'!$T$2:$T$600=10,ROW('ALCAD Input'!A$2:A$600)-ROW('ALCAD Input'!A$2)+1),ROWS('ALCAD Input'!A$2:A239))),"")</f>
        <v/>
      </c>
      <c r="B242" s="12" t="s">
        <v>1</v>
      </c>
      <c r="C242" s="14">
        <f>(100*VLOOKUP('Reduction Calculations'!B242,'BMP Reduction Factors'!$A$3:$B$46,2,FALSE))</f>
        <v>0</v>
      </c>
      <c r="D242" s="12" t="s">
        <v>1</v>
      </c>
      <c r="E242" s="15">
        <f>IF(C242&lt;80,(100-C242)*(VLOOKUP('Reduction Calculations'!D242,'BMP Reduction Factors'!$A$3:$B$46,2,FALSE)*0.75),(100-C242)*(VLOOKUP('Reduction Calculations'!D242,'BMP Reduction Factors'!$A$3:$B$46,2,FALSE)*0.5))</f>
        <v>0</v>
      </c>
      <c r="F242" s="12" t="s">
        <v>1</v>
      </c>
      <c r="G242" s="15">
        <f>IF((E242+C242)&lt;80,(100-E242-C242)*(VLOOKUP('Reduction Calculations'!F242,'BMP Reduction Factors'!$A$3:$B$46,2,FALSE)*0.75),(100-E242-C242)*(VLOOKUP('Reduction Calculations'!F242,'BMP Reduction Factors'!$A$3:$B$46,2,FALSE)*0.5))</f>
        <v>0</v>
      </c>
      <c r="H242" s="13">
        <f>SUM('Reduction Calculations'!C242,E242,G242)/100</f>
        <v>0</v>
      </c>
    </row>
    <row r="243" spans="1:8" ht="39" customHeight="1" thickBot="1" x14ac:dyDescent="0.3">
      <c r="A243" s="21" t="str">
        <f t="array" ref="A243">IFERROR(INDEX('ALCAD Input'!A$2:A$600,SMALL(IF('ALCAD Input'!$T$2:$T$600=10,ROW('ALCAD Input'!A$2:A$600)-ROW('ALCAD Input'!A$2)+1),ROWS('ALCAD Input'!A$2:A240))),"")</f>
        <v/>
      </c>
      <c r="B243" s="12" t="s">
        <v>1</v>
      </c>
      <c r="C243" s="14">
        <f>(100*VLOOKUP('Reduction Calculations'!B243,'BMP Reduction Factors'!$A$3:$B$46,2,FALSE))</f>
        <v>0</v>
      </c>
      <c r="D243" s="12" t="s">
        <v>1</v>
      </c>
      <c r="E243" s="15">
        <f>IF(C243&lt;80,(100-C243)*(VLOOKUP('Reduction Calculations'!D243,'BMP Reduction Factors'!$A$3:$B$46,2,FALSE)*0.75),(100-C243)*(VLOOKUP('Reduction Calculations'!D243,'BMP Reduction Factors'!$A$3:$B$46,2,FALSE)*0.5))</f>
        <v>0</v>
      </c>
      <c r="F243" s="12" t="s">
        <v>1</v>
      </c>
      <c r="G243" s="15">
        <f>IF((E243+C243)&lt;80,(100-E243-C243)*(VLOOKUP('Reduction Calculations'!F243,'BMP Reduction Factors'!$A$3:$B$46,2,FALSE)*0.75),(100-E243-C243)*(VLOOKUP('Reduction Calculations'!F243,'BMP Reduction Factors'!$A$3:$B$46,2,FALSE)*0.5))</f>
        <v>0</v>
      </c>
      <c r="H243" s="13">
        <f>SUM('Reduction Calculations'!C243,E243,G243)/100</f>
        <v>0</v>
      </c>
    </row>
    <row r="244" spans="1:8" ht="39" customHeight="1" thickBot="1" x14ac:dyDescent="0.3">
      <c r="A244" s="21" t="str">
        <f t="array" ref="A244">IFERROR(INDEX('ALCAD Input'!A$2:A$600,SMALL(IF('ALCAD Input'!$T$2:$T$600=10,ROW('ALCAD Input'!A$2:A$600)-ROW('ALCAD Input'!A$2)+1),ROWS('ALCAD Input'!A$2:A241))),"")</f>
        <v/>
      </c>
      <c r="B244" s="12" t="s">
        <v>1</v>
      </c>
      <c r="C244" s="14">
        <f>(100*VLOOKUP('Reduction Calculations'!B244,'BMP Reduction Factors'!$A$3:$B$46,2,FALSE))</f>
        <v>0</v>
      </c>
      <c r="D244" s="12" t="s">
        <v>1</v>
      </c>
      <c r="E244" s="15">
        <f>IF(C244&lt;80,(100-C244)*(VLOOKUP('Reduction Calculations'!D244,'BMP Reduction Factors'!$A$3:$B$46,2,FALSE)*0.75),(100-C244)*(VLOOKUP('Reduction Calculations'!D244,'BMP Reduction Factors'!$A$3:$B$46,2,FALSE)*0.5))</f>
        <v>0</v>
      </c>
      <c r="F244" s="12" t="s">
        <v>1</v>
      </c>
      <c r="G244" s="15">
        <f>IF((E244+C244)&lt;80,(100-E244-C244)*(VLOOKUP('Reduction Calculations'!F244,'BMP Reduction Factors'!$A$3:$B$46,2,FALSE)*0.75),(100-E244-C244)*(VLOOKUP('Reduction Calculations'!F244,'BMP Reduction Factors'!$A$3:$B$46,2,FALSE)*0.5))</f>
        <v>0</v>
      </c>
      <c r="H244" s="13">
        <f>SUM('Reduction Calculations'!C244,E244,G244)/100</f>
        <v>0</v>
      </c>
    </row>
    <row r="245" spans="1:8" ht="39" customHeight="1" thickBot="1" x14ac:dyDescent="0.3">
      <c r="A245" s="21" t="str">
        <f t="array" ref="A245">IFERROR(INDEX('ALCAD Input'!A$2:A$600,SMALL(IF('ALCAD Input'!$T$2:$T$600=10,ROW('ALCAD Input'!A$2:A$600)-ROW('ALCAD Input'!A$2)+1),ROWS('ALCAD Input'!A$2:A242))),"")</f>
        <v/>
      </c>
      <c r="B245" s="12" t="s">
        <v>1</v>
      </c>
      <c r="C245" s="14">
        <f>(100*VLOOKUP('Reduction Calculations'!B245,'BMP Reduction Factors'!$A$3:$B$46,2,FALSE))</f>
        <v>0</v>
      </c>
      <c r="D245" s="12" t="s">
        <v>1</v>
      </c>
      <c r="E245" s="15">
        <f>IF(C245&lt;80,(100-C245)*(VLOOKUP('Reduction Calculations'!D245,'BMP Reduction Factors'!$A$3:$B$46,2,FALSE)*0.75),(100-C245)*(VLOOKUP('Reduction Calculations'!D245,'BMP Reduction Factors'!$A$3:$B$46,2,FALSE)*0.5))</f>
        <v>0</v>
      </c>
      <c r="F245" s="12" t="s">
        <v>1</v>
      </c>
      <c r="G245" s="15">
        <f>IF((E245+C245)&lt;80,(100-E245-C245)*(VLOOKUP('Reduction Calculations'!F245,'BMP Reduction Factors'!$A$3:$B$46,2,FALSE)*0.75),(100-E245-C245)*(VLOOKUP('Reduction Calculations'!F245,'BMP Reduction Factors'!$A$3:$B$46,2,FALSE)*0.5))</f>
        <v>0</v>
      </c>
      <c r="H245" s="13">
        <f>SUM('Reduction Calculations'!C245,E245,G245)/100</f>
        <v>0</v>
      </c>
    </row>
    <row r="246" spans="1:8" ht="39" customHeight="1" thickBot="1" x14ac:dyDescent="0.3">
      <c r="A246" s="21" t="str">
        <f t="array" ref="A246">IFERROR(INDEX('ALCAD Input'!A$2:A$600,SMALL(IF('ALCAD Input'!$T$2:$T$600=10,ROW('ALCAD Input'!A$2:A$600)-ROW('ALCAD Input'!A$2)+1),ROWS('ALCAD Input'!A$2:A243))),"")</f>
        <v/>
      </c>
      <c r="B246" s="12" t="s">
        <v>1</v>
      </c>
      <c r="C246" s="14">
        <f>(100*VLOOKUP('Reduction Calculations'!B246,'BMP Reduction Factors'!$A$3:$B$46,2,FALSE))</f>
        <v>0</v>
      </c>
      <c r="D246" s="12" t="s">
        <v>1</v>
      </c>
      <c r="E246" s="15">
        <f>IF(C246&lt;80,(100-C246)*(VLOOKUP('Reduction Calculations'!D246,'BMP Reduction Factors'!$A$3:$B$46,2,FALSE)*0.75),(100-C246)*(VLOOKUP('Reduction Calculations'!D246,'BMP Reduction Factors'!$A$3:$B$46,2,FALSE)*0.5))</f>
        <v>0</v>
      </c>
      <c r="F246" s="12" t="s">
        <v>1</v>
      </c>
      <c r="G246" s="15">
        <f>IF((E246+C246)&lt;80,(100-E246-C246)*(VLOOKUP('Reduction Calculations'!F246,'BMP Reduction Factors'!$A$3:$B$46,2,FALSE)*0.75),(100-E246-C246)*(VLOOKUP('Reduction Calculations'!F246,'BMP Reduction Factors'!$A$3:$B$46,2,FALSE)*0.5))</f>
        <v>0</v>
      </c>
      <c r="H246" s="13">
        <f>SUM('Reduction Calculations'!C246,E246,G246)/100</f>
        <v>0</v>
      </c>
    </row>
    <row r="247" spans="1:8" ht="39" customHeight="1" thickBot="1" x14ac:dyDescent="0.3">
      <c r="A247" s="21" t="str">
        <f t="array" ref="A247">IFERROR(INDEX('ALCAD Input'!A$2:A$600,SMALL(IF('ALCAD Input'!$T$2:$T$600=10,ROW('ALCAD Input'!A$2:A$600)-ROW('ALCAD Input'!A$2)+1),ROWS('ALCAD Input'!A$2:A244))),"")</f>
        <v/>
      </c>
      <c r="B247" s="12" t="s">
        <v>1</v>
      </c>
      <c r="C247" s="14">
        <f>(100*VLOOKUP('Reduction Calculations'!B247,'BMP Reduction Factors'!$A$3:$B$46,2,FALSE))</f>
        <v>0</v>
      </c>
      <c r="D247" s="12" t="s">
        <v>1</v>
      </c>
      <c r="E247" s="15">
        <f>IF(C247&lt;80,(100-C247)*(VLOOKUP('Reduction Calculations'!D247,'BMP Reduction Factors'!$A$3:$B$46,2,FALSE)*0.75),(100-C247)*(VLOOKUP('Reduction Calculations'!D247,'BMP Reduction Factors'!$A$3:$B$46,2,FALSE)*0.5))</f>
        <v>0</v>
      </c>
      <c r="F247" s="12" t="s">
        <v>1</v>
      </c>
      <c r="G247" s="15">
        <f>IF((E247+C247)&lt;80,(100-E247-C247)*(VLOOKUP('Reduction Calculations'!F247,'BMP Reduction Factors'!$A$3:$B$46,2,FALSE)*0.75),(100-E247-C247)*(VLOOKUP('Reduction Calculations'!F247,'BMP Reduction Factors'!$A$3:$B$46,2,FALSE)*0.5))</f>
        <v>0</v>
      </c>
      <c r="H247" s="13">
        <f>SUM('Reduction Calculations'!C247,E247,G247)/100</f>
        <v>0</v>
      </c>
    </row>
    <row r="248" spans="1:8" ht="39" customHeight="1" thickBot="1" x14ac:dyDescent="0.3">
      <c r="A248" s="21" t="str">
        <f t="array" ref="A248">IFERROR(INDEX('ALCAD Input'!A$2:A$600,SMALL(IF('ALCAD Input'!$T$2:$T$600=10,ROW('ALCAD Input'!A$2:A$600)-ROW('ALCAD Input'!A$2)+1),ROWS('ALCAD Input'!A$2:A245))),"")</f>
        <v/>
      </c>
      <c r="B248" s="12" t="s">
        <v>1</v>
      </c>
      <c r="C248" s="14">
        <f>(100*VLOOKUP('Reduction Calculations'!B248,'BMP Reduction Factors'!$A$3:$B$46,2,FALSE))</f>
        <v>0</v>
      </c>
      <c r="D248" s="12" t="s">
        <v>1</v>
      </c>
      <c r="E248" s="15">
        <f>IF(C248&lt;80,(100-C248)*(VLOOKUP('Reduction Calculations'!D248,'BMP Reduction Factors'!$A$3:$B$46,2,FALSE)*0.75),(100-C248)*(VLOOKUP('Reduction Calculations'!D248,'BMP Reduction Factors'!$A$3:$B$46,2,FALSE)*0.5))</f>
        <v>0</v>
      </c>
      <c r="F248" s="12" t="s">
        <v>1</v>
      </c>
      <c r="G248" s="15">
        <f>IF((E248+C248)&lt;80,(100-E248-C248)*(VLOOKUP('Reduction Calculations'!F248,'BMP Reduction Factors'!$A$3:$B$46,2,FALSE)*0.75),(100-E248-C248)*(VLOOKUP('Reduction Calculations'!F248,'BMP Reduction Factors'!$A$3:$B$46,2,FALSE)*0.5))</f>
        <v>0</v>
      </c>
      <c r="H248" s="13">
        <f>SUM('Reduction Calculations'!C248,E248,G248)/100</f>
        <v>0</v>
      </c>
    </row>
    <row r="249" spans="1:8" ht="39" customHeight="1" thickBot="1" x14ac:dyDescent="0.3">
      <c r="A249" s="21" t="str">
        <f t="array" ref="A249">IFERROR(INDEX('ALCAD Input'!A$2:A$600,SMALL(IF('ALCAD Input'!$T$2:$T$600=10,ROW('ALCAD Input'!A$2:A$600)-ROW('ALCAD Input'!A$2)+1),ROWS('ALCAD Input'!A$2:A246))),"")</f>
        <v/>
      </c>
      <c r="B249" s="12" t="s">
        <v>1</v>
      </c>
      <c r="C249" s="14">
        <f>(100*VLOOKUP('Reduction Calculations'!B249,'BMP Reduction Factors'!$A$3:$B$46,2,FALSE))</f>
        <v>0</v>
      </c>
      <c r="D249" s="12" t="s">
        <v>1</v>
      </c>
      <c r="E249" s="15">
        <f>IF(C249&lt;80,(100-C249)*(VLOOKUP('Reduction Calculations'!D249,'BMP Reduction Factors'!$A$3:$B$46,2,FALSE)*0.75),(100-C249)*(VLOOKUP('Reduction Calculations'!D249,'BMP Reduction Factors'!$A$3:$B$46,2,FALSE)*0.5))</f>
        <v>0</v>
      </c>
      <c r="F249" s="12" t="s">
        <v>1</v>
      </c>
      <c r="G249" s="15">
        <f>IF((E249+C249)&lt;80,(100-E249-C249)*(VLOOKUP('Reduction Calculations'!F249,'BMP Reduction Factors'!$A$3:$B$46,2,FALSE)*0.75),(100-E249-C249)*(VLOOKUP('Reduction Calculations'!F249,'BMP Reduction Factors'!$A$3:$B$46,2,FALSE)*0.5))</f>
        <v>0</v>
      </c>
      <c r="H249" s="13">
        <f>SUM('Reduction Calculations'!C249,E249,G249)/100</f>
        <v>0</v>
      </c>
    </row>
    <row r="250" spans="1:8" ht="39" customHeight="1" thickBot="1" x14ac:dyDescent="0.3">
      <c r="A250" s="21" t="str">
        <f t="array" ref="A250">IFERROR(INDEX('ALCAD Input'!A$2:A$600,SMALL(IF('ALCAD Input'!$T$2:$T$600=10,ROW('ALCAD Input'!A$2:A$600)-ROW('ALCAD Input'!A$2)+1),ROWS('ALCAD Input'!A$2:A247))),"")</f>
        <v/>
      </c>
      <c r="B250" s="12" t="s">
        <v>1</v>
      </c>
      <c r="C250" s="14">
        <f>(100*VLOOKUP('Reduction Calculations'!B250,'BMP Reduction Factors'!$A$3:$B$46,2,FALSE))</f>
        <v>0</v>
      </c>
      <c r="D250" s="12" t="s">
        <v>1</v>
      </c>
      <c r="E250" s="15">
        <f>IF(C250&lt;80,(100-C250)*(VLOOKUP('Reduction Calculations'!D250,'BMP Reduction Factors'!$A$3:$B$46,2,FALSE)*0.75),(100-C250)*(VLOOKUP('Reduction Calculations'!D250,'BMP Reduction Factors'!$A$3:$B$46,2,FALSE)*0.5))</f>
        <v>0</v>
      </c>
      <c r="F250" s="12" t="s">
        <v>1</v>
      </c>
      <c r="G250" s="15">
        <f>IF((E250+C250)&lt;80,(100-E250-C250)*(VLOOKUP('Reduction Calculations'!F250,'BMP Reduction Factors'!$A$3:$B$46,2,FALSE)*0.75),(100-E250-C250)*(VLOOKUP('Reduction Calculations'!F250,'BMP Reduction Factors'!$A$3:$B$46,2,FALSE)*0.5))</f>
        <v>0</v>
      </c>
      <c r="H250" s="13">
        <f>SUM('Reduction Calculations'!C250,E250,G250)/100</f>
        <v>0</v>
      </c>
    </row>
    <row r="251" spans="1:8" ht="39" customHeight="1" thickBot="1" x14ac:dyDescent="0.3">
      <c r="A251" s="21" t="str">
        <f t="array" ref="A251">IFERROR(INDEX('ALCAD Input'!A$2:A$600,SMALL(IF('ALCAD Input'!$T$2:$T$600=10,ROW('ALCAD Input'!A$2:A$600)-ROW('ALCAD Input'!A$2)+1),ROWS('ALCAD Input'!A$2:A248))),"")</f>
        <v/>
      </c>
      <c r="B251" s="12" t="s">
        <v>1</v>
      </c>
      <c r="C251" s="14">
        <f>(100*VLOOKUP('Reduction Calculations'!B251,'BMP Reduction Factors'!$A$3:$B$46,2,FALSE))</f>
        <v>0</v>
      </c>
      <c r="D251" s="12" t="s">
        <v>1</v>
      </c>
      <c r="E251" s="15">
        <f>IF(C251&lt;80,(100-C251)*(VLOOKUP('Reduction Calculations'!D251,'BMP Reduction Factors'!$A$3:$B$46,2,FALSE)*0.75),(100-C251)*(VLOOKUP('Reduction Calculations'!D251,'BMP Reduction Factors'!$A$3:$B$46,2,FALSE)*0.5))</f>
        <v>0</v>
      </c>
      <c r="F251" s="12" t="s">
        <v>1</v>
      </c>
      <c r="G251" s="15">
        <f>IF((E251+C251)&lt;80,(100-E251-C251)*(VLOOKUP('Reduction Calculations'!F251,'BMP Reduction Factors'!$A$3:$B$46,2,FALSE)*0.75),(100-E251-C251)*(VLOOKUP('Reduction Calculations'!F251,'BMP Reduction Factors'!$A$3:$B$46,2,FALSE)*0.5))</f>
        <v>0</v>
      </c>
      <c r="H251" s="13">
        <f>SUM('Reduction Calculations'!C251,E251,G251)/100</f>
        <v>0</v>
      </c>
    </row>
    <row r="252" spans="1:8" ht="39" customHeight="1" thickBot="1" x14ac:dyDescent="0.3">
      <c r="A252" s="21" t="str">
        <f t="array" ref="A252">IFERROR(INDEX('ALCAD Input'!A$2:A$600,SMALL(IF('ALCAD Input'!$T$2:$T$600=10,ROW('ALCAD Input'!A$2:A$600)-ROW('ALCAD Input'!A$2)+1),ROWS('ALCAD Input'!A$2:A249))),"")</f>
        <v/>
      </c>
      <c r="B252" s="12" t="s">
        <v>1</v>
      </c>
      <c r="C252" s="14">
        <f>(100*VLOOKUP('Reduction Calculations'!B252,'BMP Reduction Factors'!$A$3:$B$46,2,FALSE))</f>
        <v>0</v>
      </c>
      <c r="D252" s="12" t="s">
        <v>1</v>
      </c>
      <c r="E252" s="15">
        <f>IF(C252&lt;80,(100-C252)*(VLOOKUP('Reduction Calculations'!D252,'BMP Reduction Factors'!$A$3:$B$46,2,FALSE)*0.75),(100-C252)*(VLOOKUP('Reduction Calculations'!D252,'BMP Reduction Factors'!$A$3:$B$46,2,FALSE)*0.5))</f>
        <v>0</v>
      </c>
      <c r="F252" s="12" t="s">
        <v>1</v>
      </c>
      <c r="G252" s="15">
        <f>IF((E252+C252)&lt;80,(100-E252-C252)*(VLOOKUP('Reduction Calculations'!F252,'BMP Reduction Factors'!$A$3:$B$46,2,FALSE)*0.75),(100-E252-C252)*(VLOOKUP('Reduction Calculations'!F252,'BMP Reduction Factors'!$A$3:$B$46,2,FALSE)*0.5))</f>
        <v>0</v>
      </c>
      <c r="H252" s="13">
        <f>SUM('Reduction Calculations'!C252,E252,G252)/100</f>
        <v>0</v>
      </c>
    </row>
    <row r="253" spans="1:8" ht="39" customHeight="1" thickBot="1" x14ac:dyDescent="0.3">
      <c r="A253" s="21" t="str">
        <f t="array" ref="A253">IFERROR(INDEX('ALCAD Input'!A$2:A$600,SMALL(IF('ALCAD Input'!$T$2:$T$600=10,ROW('ALCAD Input'!A$2:A$600)-ROW('ALCAD Input'!A$2)+1),ROWS('ALCAD Input'!A$2:A250))),"")</f>
        <v/>
      </c>
      <c r="B253" s="12" t="s">
        <v>1</v>
      </c>
      <c r="C253" s="14">
        <f>(100*VLOOKUP('Reduction Calculations'!B253,'BMP Reduction Factors'!$A$3:$B$46,2,FALSE))</f>
        <v>0</v>
      </c>
      <c r="D253" s="12" t="s">
        <v>1</v>
      </c>
      <c r="E253" s="15">
        <f>IF(C253&lt;80,(100-C253)*(VLOOKUP('Reduction Calculations'!D253,'BMP Reduction Factors'!$A$3:$B$46,2,FALSE)*0.75),(100-C253)*(VLOOKUP('Reduction Calculations'!D253,'BMP Reduction Factors'!$A$3:$B$46,2,FALSE)*0.5))</f>
        <v>0</v>
      </c>
      <c r="F253" s="12" t="s">
        <v>1</v>
      </c>
      <c r="G253" s="15">
        <f>IF((E253+C253)&lt;80,(100-E253-C253)*(VLOOKUP('Reduction Calculations'!F253,'BMP Reduction Factors'!$A$3:$B$46,2,FALSE)*0.75),(100-E253-C253)*(VLOOKUP('Reduction Calculations'!F253,'BMP Reduction Factors'!$A$3:$B$46,2,FALSE)*0.5))</f>
        <v>0</v>
      </c>
      <c r="H253" s="13">
        <f>SUM('Reduction Calculations'!C253,E253,G253)/100</f>
        <v>0</v>
      </c>
    </row>
    <row r="254" spans="1:8" ht="39" customHeight="1" thickBot="1" x14ac:dyDescent="0.3">
      <c r="A254" s="21" t="str">
        <f t="array" ref="A254">IFERROR(INDEX('ALCAD Input'!A$2:A$600,SMALL(IF('ALCAD Input'!$T$2:$T$600=10,ROW('ALCAD Input'!A$2:A$600)-ROW('ALCAD Input'!A$2)+1),ROWS('ALCAD Input'!A$2:A251))),"")</f>
        <v/>
      </c>
      <c r="B254" s="12" t="s">
        <v>1</v>
      </c>
      <c r="C254" s="14">
        <f>(100*VLOOKUP('Reduction Calculations'!B254,'BMP Reduction Factors'!$A$3:$B$46,2,FALSE))</f>
        <v>0</v>
      </c>
      <c r="D254" s="12" t="s">
        <v>1</v>
      </c>
      <c r="E254" s="15">
        <f>IF(C254&lt;80,(100-C254)*(VLOOKUP('Reduction Calculations'!D254,'BMP Reduction Factors'!$A$3:$B$46,2,FALSE)*0.75),(100-C254)*(VLOOKUP('Reduction Calculations'!D254,'BMP Reduction Factors'!$A$3:$B$46,2,FALSE)*0.5))</f>
        <v>0</v>
      </c>
      <c r="F254" s="12" t="s">
        <v>1</v>
      </c>
      <c r="G254" s="15">
        <f>IF((E254+C254)&lt;80,(100-E254-C254)*(VLOOKUP('Reduction Calculations'!F254,'BMP Reduction Factors'!$A$3:$B$46,2,FALSE)*0.75),(100-E254-C254)*(VLOOKUP('Reduction Calculations'!F254,'BMP Reduction Factors'!$A$3:$B$46,2,FALSE)*0.5))</f>
        <v>0</v>
      </c>
      <c r="H254" s="13">
        <f>SUM('Reduction Calculations'!C254,E254,G254)/100</f>
        <v>0</v>
      </c>
    </row>
    <row r="255" spans="1:8" ht="39" customHeight="1" thickBot="1" x14ac:dyDescent="0.3">
      <c r="A255" s="21" t="str">
        <f t="array" ref="A255">IFERROR(INDEX('ALCAD Input'!A$2:A$600,SMALL(IF('ALCAD Input'!$T$2:$T$600=10,ROW('ALCAD Input'!A$2:A$600)-ROW('ALCAD Input'!A$2)+1),ROWS('ALCAD Input'!A$2:A252))),"")</f>
        <v/>
      </c>
      <c r="B255" s="12" t="s">
        <v>1</v>
      </c>
      <c r="C255" s="14">
        <f>(100*VLOOKUP('Reduction Calculations'!B255,'BMP Reduction Factors'!$A$3:$B$46,2,FALSE))</f>
        <v>0</v>
      </c>
      <c r="D255" s="12" t="s">
        <v>1</v>
      </c>
      <c r="E255" s="15">
        <f>IF(C255&lt;80,(100-C255)*(VLOOKUP('Reduction Calculations'!D255,'BMP Reduction Factors'!$A$3:$B$46,2,FALSE)*0.75),(100-C255)*(VLOOKUP('Reduction Calculations'!D255,'BMP Reduction Factors'!$A$3:$B$46,2,FALSE)*0.5))</f>
        <v>0</v>
      </c>
      <c r="F255" s="12" t="s">
        <v>1</v>
      </c>
      <c r="G255" s="15">
        <f>IF((E255+C255)&lt;80,(100-E255-C255)*(VLOOKUP('Reduction Calculations'!F255,'BMP Reduction Factors'!$A$3:$B$46,2,FALSE)*0.75),(100-E255-C255)*(VLOOKUP('Reduction Calculations'!F255,'BMP Reduction Factors'!$A$3:$B$46,2,FALSE)*0.5))</f>
        <v>0</v>
      </c>
      <c r="H255" s="13">
        <f>SUM('Reduction Calculations'!C255,E255,G255)/100</f>
        <v>0</v>
      </c>
    </row>
    <row r="256" spans="1:8" ht="39" customHeight="1" thickBot="1" x14ac:dyDescent="0.3">
      <c r="A256" s="21" t="str">
        <f t="array" ref="A256">IFERROR(INDEX('ALCAD Input'!A$2:A$600,SMALL(IF('ALCAD Input'!$T$2:$T$600=10,ROW('ALCAD Input'!A$2:A$600)-ROW('ALCAD Input'!A$2)+1),ROWS('ALCAD Input'!A$2:A253))),"")</f>
        <v/>
      </c>
      <c r="B256" s="12" t="s">
        <v>1</v>
      </c>
      <c r="C256" s="14">
        <f>(100*VLOOKUP('Reduction Calculations'!B256,'BMP Reduction Factors'!$A$3:$B$46,2,FALSE))</f>
        <v>0</v>
      </c>
      <c r="D256" s="12" t="s">
        <v>1</v>
      </c>
      <c r="E256" s="15">
        <f>IF(C256&lt;80,(100-C256)*(VLOOKUP('Reduction Calculations'!D256,'BMP Reduction Factors'!$A$3:$B$46,2,FALSE)*0.75),(100-C256)*(VLOOKUP('Reduction Calculations'!D256,'BMP Reduction Factors'!$A$3:$B$46,2,FALSE)*0.5))</f>
        <v>0</v>
      </c>
      <c r="F256" s="12" t="s">
        <v>1</v>
      </c>
      <c r="G256" s="15">
        <f>IF((E256+C256)&lt;80,(100-E256-C256)*(VLOOKUP('Reduction Calculations'!F256,'BMP Reduction Factors'!$A$3:$B$46,2,FALSE)*0.75),(100-E256-C256)*(VLOOKUP('Reduction Calculations'!F256,'BMP Reduction Factors'!$A$3:$B$46,2,FALSE)*0.5))</f>
        <v>0</v>
      </c>
      <c r="H256" s="13">
        <f>SUM('Reduction Calculations'!C256,E256,G256)/100</f>
        <v>0</v>
      </c>
    </row>
    <row r="257" spans="1:8" ht="39" customHeight="1" thickBot="1" x14ac:dyDescent="0.3">
      <c r="A257" s="21" t="str">
        <f t="array" ref="A257">IFERROR(INDEX('ALCAD Input'!A$2:A$600,SMALL(IF('ALCAD Input'!$T$2:$T$600=10,ROW('ALCAD Input'!A$2:A$600)-ROW('ALCAD Input'!A$2)+1),ROWS('ALCAD Input'!A$2:A254))),"")</f>
        <v/>
      </c>
      <c r="B257" s="12" t="s">
        <v>1</v>
      </c>
      <c r="C257" s="14">
        <f>(100*VLOOKUP('Reduction Calculations'!B257,'BMP Reduction Factors'!$A$3:$B$46,2,FALSE))</f>
        <v>0</v>
      </c>
      <c r="D257" s="12" t="s">
        <v>1</v>
      </c>
      <c r="E257" s="15">
        <f>IF(C257&lt;80,(100-C257)*(VLOOKUP('Reduction Calculations'!D257,'BMP Reduction Factors'!$A$3:$B$46,2,FALSE)*0.75),(100-C257)*(VLOOKUP('Reduction Calculations'!D257,'BMP Reduction Factors'!$A$3:$B$46,2,FALSE)*0.5))</f>
        <v>0</v>
      </c>
      <c r="F257" s="12" t="s">
        <v>1</v>
      </c>
      <c r="G257" s="15">
        <f>IF((E257+C257)&lt;80,(100-E257-C257)*(VLOOKUP('Reduction Calculations'!F257,'BMP Reduction Factors'!$A$3:$B$46,2,FALSE)*0.75),(100-E257-C257)*(VLOOKUP('Reduction Calculations'!F257,'BMP Reduction Factors'!$A$3:$B$46,2,FALSE)*0.5))</f>
        <v>0</v>
      </c>
      <c r="H257" s="13">
        <f>SUM('Reduction Calculations'!C257,E257,G257)/100</f>
        <v>0</v>
      </c>
    </row>
    <row r="258" spans="1:8" ht="39" customHeight="1" thickBot="1" x14ac:dyDescent="0.3">
      <c r="A258" s="21" t="str">
        <f t="array" ref="A258">IFERROR(INDEX('ALCAD Input'!A$2:A$600,SMALL(IF('ALCAD Input'!$T$2:$T$600=10,ROW('ALCAD Input'!A$2:A$600)-ROW('ALCAD Input'!A$2)+1),ROWS('ALCAD Input'!A$2:A255))),"")</f>
        <v/>
      </c>
      <c r="B258" s="12" t="s">
        <v>1</v>
      </c>
      <c r="C258" s="14">
        <f>(100*VLOOKUP('Reduction Calculations'!B258,'BMP Reduction Factors'!$A$3:$B$46,2,FALSE))</f>
        <v>0</v>
      </c>
      <c r="D258" s="12" t="s">
        <v>1</v>
      </c>
      <c r="E258" s="15">
        <f>IF(C258&lt;80,(100-C258)*(VLOOKUP('Reduction Calculations'!D258,'BMP Reduction Factors'!$A$3:$B$46,2,FALSE)*0.75),(100-C258)*(VLOOKUP('Reduction Calculations'!D258,'BMP Reduction Factors'!$A$3:$B$46,2,FALSE)*0.5))</f>
        <v>0</v>
      </c>
      <c r="F258" s="12" t="s">
        <v>1</v>
      </c>
      <c r="G258" s="15">
        <f>IF((E258+C258)&lt;80,(100-E258-C258)*(VLOOKUP('Reduction Calculations'!F258,'BMP Reduction Factors'!$A$3:$B$46,2,FALSE)*0.75),(100-E258-C258)*(VLOOKUP('Reduction Calculations'!F258,'BMP Reduction Factors'!$A$3:$B$46,2,FALSE)*0.5))</f>
        <v>0</v>
      </c>
      <c r="H258" s="13">
        <f>SUM('Reduction Calculations'!C258,E258,G258)/100</f>
        <v>0</v>
      </c>
    </row>
    <row r="259" spans="1:8" ht="39" customHeight="1" thickBot="1" x14ac:dyDescent="0.3">
      <c r="A259" s="21" t="str">
        <f t="array" ref="A259">IFERROR(INDEX('ALCAD Input'!A$2:A$600,SMALL(IF('ALCAD Input'!$T$2:$T$600=10,ROW('ALCAD Input'!A$2:A$600)-ROW('ALCAD Input'!A$2)+1),ROWS('ALCAD Input'!A$2:A256))),"")</f>
        <v/>
      </c>
      <c r="B259" s="12" t="s">
        <v>1</v>
      </c>
      <c r="C259" s="14">
        <f>(100*VLOOKUP('Reduction Calculations'!B259,'BMP Reduction Factors'!$A$3:$B$46,2,FALSE))</f>
        <v>0</v>
      </c>
      <c r="D259" s="12" t="s">
        <v>1</v>
      </c>
      <c r="E259" s="15">
        <f>IF(C259&lt;80,(100-C259)*(VLOOKUP('Reduction Calculations'!D259,'BMP Reduction Factors'!$A$3:$B$46,2,FALSE)*0.75),(100-C259)*(VLOOKUP('Reduction Calculations'!D259,'BMP Reduction Factors'!$A$3:$B$46,2,FALSE)*0.5))</f>
        <v>0</v>
      </c>
      <c r="F259" s="12" t="s">
        <v>1</v>
      </c>
      <c r="G259" s="15">
        <f>IF((E259+C259)&lt;80,(100-E259-C259)*(VLOOKUP('Reduction Calculations'!F259,'BMP Reduction Factors'!$A$3:$B$46,2,FALSE)*0.75),(100-E259-C259)*(VLOOKUP('Reduction Calculations'!F259,'BMP Reduction Factors'!$A$3:$B$46,2,FALSE)*0.5))</f>
        <v>0</v>
      </c>
      <c r="H259" s="13">
        <f>SUM('Reduction Calculations'!C259,E259,G259)/100</f>
        <v>0</v>
      </c>
    </row>
    <row r="260" spans="1:8" ht="39" customHeight="1" thickBot="1" x14ac:dyDescent="0.3">
      <c r="A260" s="21" t="str">
        <f t="array" ref="A260">IFERROR(INDEX('ALCAD Input'!A$2:A$600,SMALL(IF('ALCAD Input'!$T$2:$T$600=10,ROW('ALCAD Input'!A$2:A$600)-ROW('ALCAD Input'!A$2)+1),ROWS('ALCAD Input'!A$2:A257))),"")</f>
        <v/>
      </c>
      <c r="B260" s="12" t="s">
        <v>1</v>
      </c>
      <c r="C260" s="14">
        <f>(100*VLOOKUP('Reduction Calculations'!B260,'BMP Reduction Factors'!$A$3:$B$46,2,FALSE))</f>
        <v>0</v>
      </c>
      <c r="D260" s="12" t="s">
        <v>1</v>
      </c>
      <c r="E260" s="15">
        <f>IF(C260&lt;80,(100-C260)*(VLOOKUP('Reduction Calculations'!D260,'BMP Reduction Factors'!$A$3:$B$46,2,FALSE)*0.75),(100-C260)*(VLOOKUP('Reduction Calculations'!D260,'BMP Reduction Factors'!$A$3:$B$46,2,FALSE)*0.5))</f>
        <v>0</v>
      </c>
      <c r="F260" s="12" t="s">
        <v>1</v>
      </c>
      <c r="G260" s="15">
        <f>IF((E260+C260)&lt;80,(100-E260-C260)*(VLOOKUP('Reduction Calculations'!F260,'BMP Reduction Factors'!$A$3:$B$46,2,FALSE)*0.75),(100-E260-C260)*(VLOOKUP('Reduction Calculations'!F260,'BMP Reduction Factors'!$A$3:$B$46,2,FALSE)*0.5))</f>
        <v>0</v>
      </c>
      <c r="H260" s="13">
        <f>SUM('Reduction Calculations'!C260,E260,G260)/100</f>
        <v>0</v>
      </c>
    </row>
    <row r="261" spans="1:8" ht="39" customHeight="1" thickBot="1" x14ac:dyDescent="0.3">
      <c r="A261" s="21" t="str">
        <f t="array" ref="A261">IFERROR(INDEX('ALCAD Input'!A$2:A$600,SMALL(IF('ALCAD Input'!$T$2:$T$600=10,ROW('ALCAD Input'!A$2:A$600)-ROW('ALCAD Input'!A$2)+1),ROWS('ALCAD Input'!A$2:A258))),"")</f>
        <v/>
      </c>
      <c r="B261" s="12" t="s">
        <v>1</v>
      </c>
      <c r="C261" s="14">
        <f>(100*VLOOKUP('Reduction Calculations'!B261,'BMP Reduction Factors'!$A$3:$B$46,2,FALSE))</f>
        <v>0</v>
      </c>
      <c r="D261" s="12" t="s">
        <v>1</v>
      </c>
      <c r="E261" s="15">
        <f>IF(C261&lt;80,(100-C261)*(VLOOKUP('Reduction Calculations'!D261,'BMP Reduction Factors'!$A$3:$B$46,2,FALSE)*0.75),(100-C261)*(VLOOKUP('Reduction Calculations'!D261,'BMP Reduction Factors'!$A$3:$B$46,2,FALSE)*0.5))</f>
        <v>0</v>
      </c>
      <c r="F261" s="12" t="s">
        <v>1</v>
      </c>
      <c r="G261" s="15">
        <f>IF((E261+C261)&lt;80,(100-E261-C261)*(VLOOKUP('Reduction Calculations'!F261,'BMP Reduction Factors'!$A$3:$B$46,2,FALSE)*0.75),(100-E261-C261)*(VLOOKUP('Reduction Calculations'!F261,'BMP Reduction Factors'!$A$3:$B$46,2,FALSE)*0.5))</f>
        <v>0</v>
      </c>
      <c r="H261" s="13">
        <f>SUM('Reduction Calculations'!C261,E261,G261)/100</f>
        <v>0</v>
      </c>
    </row>
    <row r="262" spans="1:8" ht="39" customHeight="1" thickBot="1" x14ac:dyDescent="0.3">
      <c r="A262" s="21" t="str">
        <f t="array" ref="A262">IFERROR(INDEX('ALCAD Input'!A$2:A$600,SMALL(IF('ALCAD Input'!$T$2:$T$600=10,ROW('ALCAD Input'!A$2:A$600)-ROW('ALCAD Input'!A$2)+1),ROWS('ALCAD Input'!A$2:A259))),"")</f>
        <v/>
      </c>
      <c r="B262" s="12" t="s">
        <v>1</v>
      </c>
      <c r="C262" s="14">
        <f>(100*VLOOKUP('Reduction Calculations'!B262,'BMP Reduction Factors'!$A$3:$B$46,2,FALSE))</f>
        <v>0</v>
      </c>
      <c r="D262" s="12" t="s">
        <v>1</v>
      </c>
      <c r="E262" s="15">
        <f>IF(C262&lt;80,(100-C262)*(VLOOKUP('Reduction Calculations'!D262,'BMP Reduction Factors'!$A$3:$B$46,2,FALSE)*0.75),(100-C262)*(VLOOKUP('Reduction Calculations'!D262,'BMP Reduction Factors'!$A$3:$B$46,2,FALSE)*0.5))</f>
        <v>0</v>
      </c>
      <c r="F262" s="12" t="s">
        <v>1</v>
      </c>
      <c r="G262" s="15">
        <f>IF((E262+C262)&lt;80,(100-E262-C262)*(VLOOKUP('Reduction Calculations'!F262,'BMP Reduction Factors'!$A$3:$B$46,2,FALSE)*0.75),(100-E262-C262)*(VLOOKUP('Reduction Calculations'!F262,'BMP Reduction Factors'!$A$3:$B$46,2,FALSE)*0.5))</f>
        <v>0</v>
      </c>
      <c r="H262" s="13">
        <f>SUM('Reduction Calculations'!C262,E262,G262)/100</f>
        <v>0</v>
      </c>
    </row>
    <row r="263" spans="1:8" ht="39" customHeight="1" thickBot="1" x14ac:dyDescent="0.3">
      <c r="A263" s="21" t="str">
        <f t="array" ref="A263">IFERROR(INDEX('ALCAD Input'!A$2:A$600,SMALL(IF('ALCAD Input'!$T$2:$T$600=10,ROW('ALCAD Input'!A$2:A$600)-ROW('ALCAD Input'!A$2)+1),ROWS('ALCAD Input'!A$2:A260))),"")</f>
        <v/>
      </c>
      <c r="B263" s="12" t="s">
        <v>1</v>
      </c>
      <c r="C263" s="14">
        <f>(100*VLOOKUP('Reduction Calculations'!B263,'BMP Reduction Factors'!$A$3:$B$46,2,FALSE))</f>
        <v>0</v>
      </c>
      <c r="D263" s="12" t="s">
        <v>1</v>
      </c>
      <c r="E263" s="15">
        <f>IF(C263&lt;80,(100-C263)*(VLOOKUP('Reduction Calculations'!D263,'BMP Reduction Factors'!$A$3:$B$46,2,FALSE)*0.75),(100-C263)*(VLOOKUP('Reduction Calculations'!D263,'BMP Reduction Factors'!$A$3:$B$46,2,FALSE)*0.5))</f>
        <v>0</v>
      </c>
      <c r="F263" s="12" t="s">
        <v>1</v>
      </c>
      <c r="G263" s="15">
        <f>IF((E263+C263)&lt;80,(100-E263-C263)*(VLOOKUP('Reduction Calculations'!F263,'BMP Reduction Factors'!$A$3:$B$46,2,FALSE)*0.75),(100-E263-C263)*(VLOOKUP('Reduction Calculations'!F263,'BMP Reduction Factors'!$A$3:$B$46,2,FALSE)*0.5))</f>
        <v>0</v>
      </c>
      <c r="H263" s="13">
        <f>SUM('Reduction Calculations'!C263,E263,G263)/100</f>
        <v>0</v>
      </c>
    </row>
    <row r="264" spans="1:8" ht="39" customHeight="1" thickBot="1" x14ac:dyDescent="0.3">
      <c r="A264" s="21" t="str">
        <f t="array" ref="A264">IFERROR(INDEX('ALCAD Input'!A$2:A$600,SMALL(IF('ALCAD Input'!$T$2:$T$600=10,ROW('ALCAD Input'!A$2:A$600)-ROW('ALCAD Input'!A$2)+1),ROWS('ALCAD Input'!A$2:A261))),"")</f>
        <v/>
      </c>
      <c r="B264" s="12" t="s">
        <v>1</v>
      </c>
      <c r="C264" s="14">
        <f>(100*VLOOKUP('Reduction Calculations'!B264,'BMP Reduction Factors'!$A$3:$B$46,2,FALSE))</f>
        <v>0</v>
      </c>
      <c r="D264" s="12" t="s">
        <v>1</v>
      </c>
      <c r="E264" s="15">
        <f>IF(C264&lt;80,(100-C264)*(VLOOKUP('Reduction Calculations'!D264,'BMP Reduction Factors'!$A$3:$B$46,2,FALSE)*0.75),(100-C264)*(VLOOKUP('Reduction Calculations'!D264,'BMP Reduction Factors'!$A$3:$B$46,2,FALSE)*0.5))</f>
        <v>0</v>
      </c>
      <c r="F264" s="12" t="s">
        <v>1</v>
      </c>
      <c r="G264" s="15">
        <f>IF((E264+C264)&lt;80,(100-E264-C264)*(VLOOKUP('Reduction Calculations'!F264,'BMP Reduction Factors'!$A$3:$B$46,2,FALSE)*0.75),(100-E264-C264)*(VLOOKUP('Reduction Calculations'!F264,'BMP Reduction Factors'!$A$3:$B$46,2,FALSE)*0.5))</f>
        <v>0</v>
      </c>
      <c r="H264" s="13">
        <f>SUM('Reduction Calculations'!C264,E264,G264)/100</f>
        <v>0</v>
      </c>
    </row>
    <row r="265" spans="1:8" ht="39" customHeight="1" thickBot="1" x14ac:dyDescent="0.3">
      <c r="A265" s="21" t="str">
        <f t="array" ref="A265">IFERROR(INDEX('ALCAD Input'!A$2:A$600,SMALL(IF('ALCAD Input'!$T$2:$T$600=10,ROW('ALCAD Input'!A$2:A$600)-ROW('ALCAD Input'!A$2)+1),ROWS('ALCAD Input'!A$2:A262))),"")</f>
        <v/>
      </c>
      <c r="B265" s="12" t="s">
        <v>1</v>
      </c>
      <c r="C265" s="14">
        <f>(100*VLOOKUP('Reduction Calculations'!B265,'BMP Reduction Factors'!$A$3:$B$46,2,FALSE))</f>
        <v>0</v>
      </c>
      <c r="D265" s="12" t="s">
        <v>1</v>
      </c>
      <c r="E265" s="15">
        <f>IF(C265&lt;80,(100-C265)*(VLOOKUP('Reduction Calculations'!D265,'BMP Reduction Factors'!$A$3:$B$46,2,FALSE)*0.75),(100-C265)*(VLOOKUP('Reduction Calculations'!D265,'BMP Reduction Factors'!$A$3:$B$46,2,FALSE)*0.5))</f>
        <v>0</v>
      </c>
      <c r="F265" s="12" t="s">
        <v>1</v>
      </c>
      <c r="G265" s="15">
        <f>IF((E265+C265)&lt;80,(100-E265-C265)*(VLOOKUP('Reduction Calculations'!F265,'BMP Reduction Factors'!$A$3:$B$46,2,FALSE)*0.75),(100-E265-C265)*(VLOOKUP('Reduction Calculations'!F265,'BMP Reduction Factors'!$A$3:$B$46,2,FALSE)*0.5))</f>
        <v>0</v>
      </c>
      <c r="H265" s="13">
        <f>SUM('Reduction Calculations'!C265,E265,G265)/100</f>
        <v>0</v>
      </c>
    </row>
    <row r="266" spans="1:8" ht="39" customHeight="1" thickBot="1" x14ac:dyDescent="0.3">
      <c r="A266" s="21" t="str">
        <f t="array" ref="A266">IFERROR(INDEX('ALCAD Input'!A$2:A$600,SMALL(IF('ALCAD Input'!$T$2:$T$600=10,ROW('ALCAD Input'!A$2:A$600)-ROW('ALCAD Input'!A$2)+1),ROWS('ALCAD Input'!A$2:A263))),"")</f>
        <v/>
      </c>
      <c r="B266" s="12" t="s">
        <v>1</v>
      </c>
      <c r="C266" s="14">
        <f>(100*VLOOKUP('Reduction Calculations'!B266,'BMP Reduction Factors'!$A$3:$B$46,2,FALSE))</f>
        <v>0</v>
      </c>
      <c r="D266" s="12" t="s">
        <v>1</v>
      </c>
      <c r="E266" s="15">
        <f>IF(C266&lt;80,(100-C266)*(VLOOKUP('Reduction Calculations'!D266,'BMP Reduction Factors'!$A$3:$B$46,2,FALSE)*0.75),(100-C266)*(VLOOKUP('Reduction Calculations'!D266,'BMP Reduction Factors'!$A$3:$B$46,2,FALSE)*0.5))</f>
        <v>0</v>
      </c>
      <c r="F266" s="12" t="s">
        <v>1</v>
      </c>
      <c r="G266" s="15">
        <f>IF((E266+C266)&lt;80,(100-E266-C266)*(VLOOKUP('Reduction Calculations'!F266,'BMP Reduction Factors'!$A$3:$B$46,2,FALSE)*0.75),(100-E266-C266)*(VLOOKUP('Reduction Calculations'!F266,'BMP Reduction Factors'!$A$3:$B$46,2,FALSE)*0.5))</f>
        <v>0</v>
      </c>
      <c r="H266" s="13">
        <f>SUM('Reduction Calculations'!C266,E266,G266)/100</f>
        <v>0</v>
      </c>
    </row>
    <row r="267" spans="1:8" ht="39" customHeight="1" thickBot="1" x14ac:dyDescent="0.3">
      <c r="A267" s="21" t="str">
        <f t="array" ref="A267">IFERROR(INDEX('ALCAD Input'!A$2:A$600,SMALL(IF('ALCAD Input'!$T$2:$T$600=10,ROW('ALCAD Input'!A$2:A$600)-ROW('ALCAD Input'!A$2)+1),ROWS('ALCAD Input'!A$2:A264))),"")</f>
        <v/>
      </c>
      <c r="B267" s="12" t="s">
        <v>1</v>
      </c>
      <c r="C267" s="14">
        <f>(100*VLOOKUP('Reduction Calculations'!B267,'BMP Reduction Factors'!$A$3:$B$46,2,FALSE))</f>
        <v>0</v>
      </c>
      <c r="D267" s="12" t="s">
        <v>1</v>
      </c>
      <c r="E267" s="15">
        <f>IF(C267&lt;80,(100-C267)*(VLOOKUP('Reduction Calculations'!D267,'BMP Reduction Factors'!$A$3:$B$46,2,FALSE)*0.75),(100-C267)*(VLOOKUP('Reduction Calculations'!D267,'BMP Reduction Factors'!$A$3:$B$46,2,FALSE)*0.5))</f>
        <v>0</v>
      </c>
      <c r="F267" s="12" t="s">
        <v>1</v>
      </c>
      <c r="G267" s="15">
        <f>IF((E267+C267)&lt;80,(100-E267-C267)*(VLOOKUP('Reduction Calculations'!F267,'BMP Reduction Factors'!$A$3:$B$46,2,FALSE)*0.75),(100-E267-C267)*(VLOOKUP('Reduction Calculations'!F267,'BMP Reduction Factors'!$A$3:$B$46,2,FALSE)*0.5))</f>
        <v>0</v>
      </c>
      <c r="H267" s="13">
        <f>SUM('Reduction Calculations'!C267,E267,G267)/100</f>
        <v>0</v>
      </c>
    </row>
    <row r="268" spans="1:8" ht="39" customHeight="1" thickBot="1" x14ac:dyDescent="0.3">
      <c r="A268" s="21" t="str">
        <f t="array" ref="A268">IFERROR(INDEX('ALCAD Input'!A$2:A$600,SMALL(IF('ALCAD Input'!$T$2:$T$600=10,ROW('ALCAD Input'!A$2:A$600)-ROW('ALCAD Input'!A$2)+1),ROWS('ALCAD Input'!A$2:A265))),"")</f>
        <v/>
      </c>
      <c r="B268" s="12" t="s">
        <v>1</v>
      </c>
      <c r="C268" s="14">
        <f>(100*VLOOKUP('Reduction Calculations'!B268,'BMP Reduction Factors'!$A$3:$B$46,2,FALSE))</f>
        <v>0</v>
      </c>
      <c r="D268" s="12" t="s">
        <v>1</v>
      </c>
      <c r="E268" s="15">
        <f>IF(C268&lt;80,(100-C268)*(VLOOKUP('Reduction Calculations'!D268,'BMP Reduction Factors'!$A$3:$B$46,2,FALSE)*0.75),(100-C268)*(VLOOKUP('Reduction Calculations'!D268,'BMP Reduction Factors'!$A$3:$B$46,2,FALSE)*0.5))</f>
        <v>0</v>
      </c>
      <c r="F268" s="12" t="s">
        <v>1</v>
      </c>
      <c r="G268" s="15">
        <f>IF((E268+C268)&lt;80,(100-E268-C268)*(VLOOKUP('Reduction Calculations'!F268,'BMP Reduction Factors'!$A$3:$B$46,2,FALSE)*0.75),(100-E268-C268)*(VLOOKUP('Reduction Calculations'!F268,'BMP Reduction Factors'!$A$3:$B$46,2,FALSE)*0.5))</f>
        <v>0</v>
      </c>
      <c r="H268" s="13">
        <f>SUM('Reduction Calculations'!C268,E268,G268)/100</f>
        <v>0</v>
      </c>
    </row>
    <row r="269" spans="1:8" ht="39" customHeight="1" thickBot="1" x14ac:dyDescent="0.3">
      <c r="A269" s="21" t="str">
        <f t="array" ref="A269">IFERROR(INDEX('ALCAD Input'!A$2:A$600,SMALL(IF('ALCAD Input'!$T$2:$T$600=10,ROW('ALCAD Input'!A$2:A$600)-ROW('ALCAD Input'!A$2)+1),ROWS('ALCAD Input'!A$2:A266))),"")</f>
        <v/>
      </c>
      <c r="B269" s="12" t="s">
        <v>1</v>
      </c>
      <c r="C269" s="14">
        <f>(100*VLOOKUP('Reduction Calculations'!B269,'BMP Reduction Factors'!$A$3:$B$46,2,FALSE))</f>
        <v>0</v>
      </c>
      <c r="D269" s="12" t="s">
        <v>1</v>
      </c>
      <c r="E269" s="15">
        <f>IF(C269&lt;80,(100-C269)*(VLOOKUP('Reduction Calculations'!D269,'BMP Reduction Factors'!$A$3:$B$46,2,FALSE)*0.75),(100-C269)*(VLOOKUP('Reduction Calculations'!D269,'BMP Reduction Factors'!$A$3:$B$46,2,FALSE)*0.5))</f>
        <v>0</v>
      </c>
      <c r="F269" s="12" t="s">
        <v>1</v>
      </c>
      <c r="G269" s="15">
        <f>IF((E269+C269)&lt;80,(100-E269-C269)*(VLOOKUP('Reduction Calculations'!F269,'BMP Reduction Factors'!$A$3:$B$46,2,FALSE)*0.75),(100-E269-C269)*(VLOOKUP('Reduction Calculations'!F269,'BMP Reduction Factors'!$A$3:$B$46,2,FALSE)*0.5))</f>
        <v>0</v>
      </c>
      <c r="H269" s="13">
        <f>SUM('Reduction Calculations'!C269,E269,G269)/100</f>
        <v>0</v>
      </c>
    </row>
    <row r="270" spans="1:8" ht="39" customHeight="1" thickBot="1" x14ac:dyDescent="0.3">
      <c r="A270" s="21" t="str">
        <f t="array" ref="A270">IFERROR(INDEX('ALCAD Input'!A$2:A$600,SMALL(IF('ALCAD Input'!$T$2:$T$600=10,ROW('ALCAD Input'!A$2:A$600)-ROW('ALCAD Input'!A$2)+1),ROWS('ALCAD Input'!A$2:A267))),"")</f>
        <v/>
      </c>
      <c r="B270" s="12" t="s">
        <v>1</v>
      </c>
      <c r="C270" s="14">
        <f>(100*VLOOKUP('Reduction Calculations'!B270,'BMP Reduction Factors'!$A$3:$B$46,2,FALSE))</f>
        <v>0</v>
      </c>
      <c r="D270" s="12" t="s">
        <v>1</v>
      </c>
      <c r="E270" s="15">
        <f>IF(C270&lt;80,(100-C270)*(VLOOKUP('Reduction Calculations'!D270,'BMP Reduction Factors'!$A$3:$B$46,2,FALSE)*0.75),(100-C270)*(VLOOKUP('Reduction Calculations'!D270,'BMP Reduction Factors'!$A$3:$B$46,2,FALSE)*0.5))</f>
        <v>0</v>
      </c>
      <c r="F270" s="12" t="s">
        <v>1</v>
      </c>
      <c r="G270" s="15">
        <f>IF((E270+C270)&lt;80,(100-E270-C270)*(VLOOKUP('Reduction Calculations'!F270,'BMP Reduction Factors'!$A$3:$B$46,2,FALSE)*0.75),(100-E270-C270)*(VLOOKUP('Reduction Calculations'!F270,'BMP Reduction Factors'!$A$3:$B$46,2,FALSE)*0.5))</f>
        <v>0</v>
      </c>
      <c r="H270" s="13">
        <f>SUM('Reduction Calculations'!C270,E270,G270)/100</f>
        <v>0</v>
      </c>
    </row>
    <row r="271" spans="1:8" ht="39" customHeight="1" thickBot="1" x14ac:dyDescent="0.3">
      <c r="A271" s="21" t="str">
        <f t="array" ref="A271">IFERROR(INDEX('ALCAD Input'!A$2:A$600,SMALL(IF('ALCAD Input'!$T$2:$T$600=10,ROW('ALCAD Input'!A$2:A$600)-ROW('ALCAD Input'!A$2)+1),ROWS('ALCAD Input'!A$2:A268))),"")</f>
        <v/>
      </c>
      <c r="B271" s="12" t="s">
        <v>1</v>
      </c>
      <c r="C271" s="14">
        <f>(100*VLOOKUP('Reduction Calculations'!B271,'BMP Reduction Factors'!$A$3:$B$46,2,FALSE))</f>
        <v>0</v>
      </c>
      <c r="D271" s="12" t="s">
        <v>1</v>
      </c>
      <c r="E271" s="15">
        <f>IF(C271&lt;80,(100-C271)*(VLOOKUP('Reduction Calculations'!D271,'BMP Reduction Factors'!$A$3:$B$46,2,FALSE)*0.75),(100-C271)*(VLOOKUP('Reduction Calculations'!D271,'BMP Reduction Factors'!$A$3:$B$46,2,FALSE)*0.5))</f>
        <v>0</v>
      </c>
      <c r="F271" s="12" t="s">
        <v>1</v>
      </c>
      <c r="G271" s="15">
        <f>IF((E271+C271)&lt;80,(100-E271-C271)*(VLOOKUP('Reduction Calculations'!F271,'BMP Reduction Factors'!$A$3:$B$46,2,FALSE)*0.75),(100-E271-C271)*(VLOOKUP('Reduction Calculations'!F271,'BMP Reduction Factors'!$A$3:$B$46,2,FALSE)*0.5))</f>
        <v>0</v>
      </c>
      <c r="H271" s="13">
        <f>SUM('Reduction Calculations'!C271,E271,G271)/100</f>
        <v>0</v>
      </c>
    </row>
    <row r="272" spans="1:8" ht="39" customHeight="1" thickBot="1" x14ac:dyDescent="0.3">
      <c r="A272" s="21" t="str">
        <f t="array" ref="A272">IFERROR(INDEX('ALCAD Input'!A$2:A$600,SMALL(IF('ALCAD Input'!$T$2:$T$600=10,ROW('ALCAD Input'!A$2:A$600)-ROW('ALCAD Input'!A$2)+1),ROWS('ALCAD Input'!A$2:A269))),"")</f>
        <v/>
      </c>
      <c r="B272" s="12" t="s">
        <v>1</v>
      </c>
      <c r="C272" s="14">
        <f>(100*VLOOKUP('Reduction Calculations'!B272,'BMP Reduction Factors'!$A$3:$B$46,2,FALSE))</f>
        <v>0</v>
      </c>
      <c r="D272" s="12" t="s">
        <v>1</v>
      </c>
      <c r="E272" s="15">
        <f>IF(C272&lt;80,(100-C272)*(VLOOKUP('Reduction Calculations'!D272,'BMP Reduction Factors'!$A$3:$B$46,2,FALSE)*0.75),(100-C272)*(VLOOKUP('Reduction Calculations'!D272,'BMP Reduction Factors'!$A$3:$B$46,2,FALSE)*0.5))</f>
        <v>0</v>
      </c>
      <c r="F272" s="12" t="s">
        <v>1</v>
      </c>
      <c r="G272" s="15">
        <f>IF((E272+C272)&lt;80,(100-E272-C272)*(VLOOKUP('Reduction Calculations'!F272,'BMP Reduction Factors'!$A$3:$B$46,2,FALSE)*0.75),(100-E272-C272)*(VLOOKUP('Reduction Calculations'!F272,'BMP Reduction Factors'!$A$3:$B$46,2,FALSE)*0.5))</f>
        <v>0</v>
      </c>
      <c r="H272" s="13">
        <f>SUM('Reduction Calculations'!C272,E272,G272)/100</f>
        <v>0</v>
      </c>
    </row>
    <row r="273" spans="1:8" ht="39" customHeight="1" thickBot="1" x14ac:dyDescent="0.3">
      <c r="A273" s="21" t="str">
        <f t="array" ref="A273">IFERROR(INDEX('ALCAD Input'!A$2:A$600,SMALL(IF('ALCAD Input'!$T$2:$T$600=10,ROW('ALCAD Input'!A$2:A$600)-ROW('ALCAD Input'!A$2)+1),ROWS('ALCAD Input'!A$2:A270))),"")</f>
        <v/>
      </c>
      <c r="B273" s="12" t="s">
        <v>1</v>
      </c>
      <c r="C273" s="14">
        <f>(100*VLOOKUP('Reduction Calculations'!B273,'BMP Reduction Factors'!$A$3:$B$46,2,FALSE))</f>
        <v>0</v>
      </c>
      <c r="D273" s="12" t="s">
        <v>1</v>
      </c>
      <c r="E273" s="15">
        <f>IF(C273&lt;80,(100-C273)*(VLOOKUP('Reduction Calculations'!D273,'BMP Reduction Factors'!$A$3:$B$46,2,FALSE)*0.75),(100-C273)*(VLOOKUP('Reduction Calculations'!D273,'BMP Reduction Factors'!$A$3:$B$46,2,FALSE)*0.5))</f>
        <v>0</v>
      </c>
      <c r="F273" s="12" t="s">
        <v>1</v>
      </c>
      <c r="G273" s="15">
        <f>IF((E273+C273)&lt;80,(100-E273-C273)*(VLOOKUP('Reduction Calculations'!F273,'BMP Reduction Factors'!$A$3:$B$46,2,FALSE)*0.75),(100-E273-C273)*(VLOOKUP('Reduction Calculations'!F273,'BMP Reduction Factors'!$A$3:$B$46,2,FALSE)*0.5))</f>
        <v>0</v>
      </c>
      <c r="H273" s="13">
        <f>SUM('Reduction Calculations'!C273,E273,G273)/100</f>
        <v>0</v>
      </c>
    </row>
    <row r="274" spans="1:8" ht="39" customHeight="1" thickBot="1" x14ac:dyDescent="0.3">
      <c r="A274" s="21" t="str">
        <f t="array" ref="A274">IFERROR(INDEX('ALCAD Input'!A$2:A$600,SMALL(IF('ALCAD Input'!$T$2:$T$600=10,ROW('ALCAD Input'!A$2:A$600)-ROW('ALCAD Input'!A$2)+1),ROWS('ALCAD Input'!A$2:A271))),"")</f>
        <v/>
      </c>
      <c r="B274" s="12" t="s">
        <v>1</v>
      </c>
      <c r="C274" s="14">
        <f>(100*VLOOKUP('Reduction Calculations'!B274,'BMP Reduction Factors'!$A$3:$B$46,2,FALSE))</f>
        <v>0</v>
      </c>
      <c r="D274" s="12" t="s">
        <v>1</v>
      </c>
      <c r="E274" s="15">
        <f>IF(C274&lt;80,(100-C274)*(VLOOKUP('Reduction Calculations'!D274,'BMP Reduction Factors'!$A$3:$B$46,2,FALSE)*0.75),(100-C274)*(VLOOKUP('Reduction Calculations'!D274,'BMP Reduction Factors'!$A$3:$B$46,2,FALSE)*0.5))</f>
        <v>0</v>
      </c>
      <c r="F274" s="12" t="s">
        <v>1</v>
      </c>
      <c r="G274" s="15">
        <f>IF((E274+C274)&lt;80,(100-E274-C274)*(VLOOKUP('Reduction Calculations'!F274,'BMP Reduction Factors'!$A$3:$B$46,2,FALSE)*0.75),(100-E274-C274)*(VLOOKUP('Reduction Calculations'!F274,'BMP Reduction Factors'!$A$3:$B$46,2,FALSE)*0.5))</f>
        <v>0</v>
      </c>
      <c r="H274" s="13">
        <f>SUM('Reduction Calculations'!C274,E274,G274)/100</f>
        <v>0</v>
      </c>
    </row>
    <row r="275" spans="1:8" ht="39" customHeight="1" thickBot="1" x14ac:dyDescent="0.3">
      <c r="A275" s="21" t="str">
        <f t="array" ref="A275">IFERROR(INDEX('ALCAD Input'!A$2:A$600,SMALL(IF('ALCAD Input'!$T$2:$T$600=10,ROW('ALCAD Input'!A$2:A$600)-ROW('ALCAD Input'!A$2)+1),ROWS('ALCAD Input'!A$2:A272))),"")</f>
        <v/>
      </c>
      <c r="B275" s="12" t="s">
        <v>1</v>
      </c>
      <c r="C275" s="14">
        <f>(100*VLOOKUP('Reduction Calculations'!B275,'BMP Reduction Factors'!$A$3:$B$46,2,FALSE))</f>
        <v>0</v>
      </c>
      <c r="D275" s="12" t="s">
        <v>1</v>
      </c>
      <c r="E275" s="15">
        <f>IF(C275&lt;80,(100-C275)*(VLOOKUP('Reduction Calculations'!D275,'BMP Reduction Factors'!$A$3:$B$46,2,FALSE)*0.75),(100-C275)*(VLOOKUP('Reduction Calculations'!D275,'BMP Reduction Factors'!$A$3:$B$46,2,FALSE)*0.5))</f>
        <v>0</v>
      </c>
      <c r="F275" s="12" t="s">
        <v>1</v>
      </c>
      <c r="G275" s="15">
        <f>IF((E275+C275)&lt;80,(100-E275-C275)*(VLOOKUP('Reduction Calculations'!F275,'BMP Reduction Factors'!$A$3:$B$46,2,FALSE)*0.75),(100-E275-C275)*(VLOOKUP('Reduction Calculations'!F275,'BMP Reduction Factors'!$A$3:$B$46,2,FALSE)*0.5))</f>
        <v>0</v>
      </c>
      <c r="H275" s="13">
        <f>SUM('Reduction Calculations'!C275,E275,G275)/100</f>
        <v>0</v>
      </c>
    </row>
    <row r="276" spans="1:8" ht="39" customHeight="1" thickBot="1" x14ac:dyDescent="0.3">
      <c r="A276" s="21" t="str">
        <f t="array" ref="A276">IFERROR(INDEX('ALCAD Input'!A$2:A$600,SMALL(IF('ALCAD Input'!$T$2:$T$600=10,ROW('ALCAD Input'!A$2:A$600)-ROW('ALCAD Input'!A$2)+1),ROWS('ALCAD Input'!A$2:A273))),"")</f>
        <v/>
      </c>
      <c r="B276" s="12" t="s">
        <v>1</v>
      </c>
      <c r="C276" s="14">
        <f>(100*VLOOKUP('Reduction Calculations'!B276,'BMP Reduction Factors'!$A$3:$B$46,2,FALSE))</f>
        <v>0</v>
      </c>
      <c r="D276" s="12" t="s">
        <v>1</v>
      </c>
      <c r="E276" s="15">
        <f>IF(C276&lt;80,(100-C276)*(VLOOKUP('Reduction Calculations'!D276,'BMP Reduction Factors'!$A$3:$B$46,2,FALSE)*0.75),(100-C276)*(VLOOKUP('Reduction Calculations'!D276,'BMP Reduction Factors'!$A$3:$B$46,2,FALSE)*0.5))</f>
        <v>0</v>
      </c>
      <c r="F276" s="12" t="s">
        <v>1</v>
      </c>
      <c r="G276" s="15">
        <f>IF((E276+C276)&lt;80,(100-E276-C276)*(VLOOKUP('Reduction Calculations'!F276,'BMP Reduction Factors'!$A$3:$B$46,2,FALSE)*0.75),(100-E276-C276)*(VLOOKUP('Reduction Calculations'!F276,'BMP Reduction Factors'!$A$3:$B$46,2,FALSE)*0.5))</f>
        <v>0</v>
      </c>
      <c r="H276" s="13">
        <f>SUM('Reduction Calculations'!C276,E276,G276)/100</f>
        <v>0</v>
      </c>
    </row>
    <row r="277" spans="1:8" ht="39" customHeight="1" thickBot="1" x14ac:dyDescent="0.3">
      <c r="A277" s="21" t="str">
        <f t="array" ref="A277">IFERROR(INDEX('ALCAD Input'!A$2:A$600,SMALL(IF('ALCAD Input'!$T$2:$T$600=10,ROW('ALCAD Input'!A$2:A$600)-ROW('ALCAD Input'!A$2)+1),ROWS('ALCAD Input'!A$2:A274))),"")</f>
        <v/>
      </c>
      <c r="B277" s="12" t="s">
        <v>1</v>
      </c>
      <c r="C277" s="14">
        <f>(100*VLOOKUP('Reduction Calculations'!B277,'BMP Reduction Factors'!$A$3:$B$46,2,FALSE))</f>
        <v>0</v>
      </c>
      <c r="D277" s="12" t="s">
        <v>1</v>
      </c>
      <c r="E277" s="15">
        <f>IF(C277&lt;80,(100-C277)*(VLOOKUP('Reduction Calculations'!D277,'BMP Reduction Factors'!$A$3:$B$46,2,FALSE)*0.75),(100-C277)*(VLOOKUP('Reduction Calculations'!D277,'BMP Reduction Factors'!$A$3:$B$46,2,FALSE)*0.5))</f>
        <v>0</v>
      </c>
      <c r="F277" s="12" t="s">
        <v>1</v>
      </c>
      <c r="G277" s="15">
        <f>IF((E277+C277)&lt;80,(100-E277-C277)*(VLOOKUP('Reduction Calculations'!F277,'BMP Reduction Factors'!$A$3:$B$46,2,FALSE)*0.75),(100-E277-C277)*(VLOOKUP('Reduction Calculations'!F277,'BMP Reduction Factors'!$A$3:$B$46,2,FALSE)*0.5))</f>
        <v>0</v>
      </c>
      <c r="H277" s="13">
        <f>SUM('Reduction Calculations'!C277,E277,G277)/100</f>
        <v>0</v>
      </c>
    </row>
    <row r="278" spans="1:8" ht="39" customHeight="1" thickBot="1" x14ac:dyDescent="0.3">
      <c r="A278" s="21" t="str">
        <f t="array" ref="A278">IFERROR(INDEX('ALCAD Input'!A$2:A$600,SMALL(IF('ALCAD Input'!$T$2:$T$600=10,ROW('ALCAD Input'!A$2:A$600)-ROW('ALCAD Input'!A$2)+1),ROWS('ALCAD Input'!A$2:A275))),"")</f>
        <v/>
      </c>
      <c r="B278" s="12" t="s">
        <v>1</v>
      </c>
      <c r="C278" s="14">
        <f>(100*VLOOKUP('Reduction Calculations'!B278,'BMP Reduction Factors'!$A$3:$B$46,2,FALSE))</f>
        <v>0</v>
      </c>
      <c r="D278" s="12" t="s">
        <v>1</v>
      </c>
      <c r="E278" s="15">
        <f>IF(C278&lt;80,(100-C278)*(VLOOKUP('Reduction Calculations'!D278,'BMP Reduction Factors'!$A$3:$B$46,2,FALSE)*0.75),(100-C278)*(VLOOKUP('Reduction Calculations'!D278,'BMP Reduction Factors'!$A$3:$B$46,2,FALSE)*0.5))</f>
        <v>0</v>
      </c>
      <c r="F278" s="12" t="s">
        <v>1</v>
      </c>
      <c r="G278" s="15">
        <f>IF((E278+C278)&lt;80,(100-E278-C278)*(VLOOKUP('Reduction Calculations'!F278,'BMP Reduction Factors'!$A$3:$B$46,2,FALSE)*0.75),(100-E278-C278)*(VLOOKUP('Reduction Calculations'!F278,'BMP Reduction Factors'!$A$3:$B$46,2,FALSE)*0.5))</f>
        <v>0</v>
      </c>
      <c r="H278" s="13">
        <f>SUM('Reduction Calculations'!C278,E278,G278)/100</f>
        <v>0</v>
      </c>
    </row>
    <row r="279" spans="1:8" ht="39" customHeight="1" thickBot="1" x14ac:dyDescent="0.3">
      <c r="A279" s="21" t="str">
        <f t="array" ref="A279">IFERROR(INDEX('ALCAD Input'!A$2:A$600,SMALL(IF('ALCAD Input'!$T$2:$T$600=10,ROW('ALCAD Input'!A$2:A$600)-ROW('ALCAD Input'!A$2)+1),ROWS('ALCAD Input'!A$2:A276))),"")</f>
        <v/>
      </c>
      <c r="B279" s="12" t="s">
        <v>1</v>
      </c>
      <c r="C279" s="14">
        <f>(100*VLOOKUP('Reduction Calculations'!B279,'BMP Reduction Factors'!$A$3:$B$46,2,FALSE))</f>
        <v>0</v>
      </c>
      <c r="D279" s="12" t="s">
        <v>1</v>
      </c>
      <c r="E279" s="15">
        <f>IF(C279&lt;80,(100-C279)*(VLOOKUP('Reduction Calculations'!D279,'BMP Reduction Factors'!$A$3:$B$46,2,FALSE)*0.75),(100-C279)*(VLOOKUP('Reduction Calculations'!D279,'BMP Reduction Factors'!$A$3:$B$46,2,FALSE)*0.5))</f>
        <v>0</v>
      </c>
      <c r="F279" s="12" t="s">
        <v>1</v>
      </c>
      <c r="G279" s="15">
        <f>IF((E279+C279)&lt;80,(100-E279-C279)*(VLOOKUP('Reduction Calculations'!F279,'BMP Reduction Factors'!$A$3:$B$46,2,FALSE)*0.75),(100-E279-C279)*(VLOOKUP('Reduction Calculations'!F279,'BMP Reduction Factors'!$A$3:$B$46,2,FALSE)*0.5))</f>
        <v>0</v>
      </c>
      <c r="H279" s="13">
        <f>SUM('Reduction Calculations'!C279,E279,G279)/100</f>
        <v>0</v>
      </c>
    </row>
    <row r="280" spans="1:8" ht="39" customHeight="1" thickBot="1" x14ac:dyDescent="0.3">
      <c r="A280" s="21" t="str">
        <f t="array" ref="A280">IFERROR(INDEX('ALCAD Input'!A$2:A$600,SMALL(IF('ALCAD Input'!$T$2:$T$600=10,ROW('ALCAD Input'!A$2:A$600)-ROW('ALCAD Input'!A$2)+1),ROWS('ALCAD Input'!A$2:A277))),"")</f>
        <v/>
      </c>
      <c r="B280" s="12" t="s">
        <v>1</v>
      </c>
      <c r="C280" s="14">
        <f>(100*VLOOKUP('Reduction Calculations'!B280,'BMP Reduction Factors'!$A$3:$B$46,2,FALSE))</f>
        <v>0</v>
      </c>
      <c r="D280" s="12" t="s">
        <v>1</v>
      </c>
      <c r="E280" s="15">
        <f>IF(C280&lt;80,(100-C280)*(VLOOKUP('Reduction Calculations'!D280,'BMP Reduction Factors'!$A$3:$B$46,2,FALSE)*0.75),(100-C280)*(VLOOKUP('Reduction Calculations'!D280,'BMP Reduction Factors'!$A$3:$B$46,2,FALSE)*0.5))</f>
        <v>0</v>
      </c>
      <c r="F280" s="12" t="s">
        <v>1</v>
      </c>
      <c r="G280" s="15">
        <f>IF((E280+C280)&lt;80,(100-E280-C280)*(VLOOKUP('Reduction Calculations'!F280,'BMP Reduction Factors'!$A$3:$B$46,2,FALSE)*0.75),(100-E280-C280)*(VLOOKUP('Reduction Calculations'!F280,'BMP Reduction Factors'!$A$3:$B$46,2,FALSE)*0.5))</f>
        <v>0</v>
      </c>
      <c r="H280" s="13">
        <f>SUM('Reduction Calculations'!C280,E280,G280)/100</f>
        <v>0</v>
      </c>
    </row>
    <row r="281" spans="1:8" ht="39" customHeight="1" thickBot="1" x14ac:dyDescent="0.3">
      <c r="A281" s="21" t="str">
        <f t="array" ref="A281">IFERROR(INDEX('ALCAD Input'!A$2:A$600,SMALL(IF('ALCAD Input'!$T$2:$T$600=10,ROW('ALCAD Input'!A$2:A$600)-ROW('ALCAD Input'!A$2)+1),ROWS('ALCAD Input'!A$2:A278))),"")</f>
        <v/>
      </c>
      <c r="B281" s="12" t="s">
        <v>1</v>
      </c>
      <c r="C281" s="14">
        <f>(100*VLOOKUP('Reduction Calculations'!B281,'BMP Reduction Factors'!$A$3:$B$46,2,FALSE))</f>
        <v>0</v>
      </c>
      <c r="D281" s="12" t="s">
        <v>1</v>
      </c>
      <c r="E281" s="15">
        <f>IF(C281&lt;80,(100-C281)*(VLOOKUP('Reduction Calculations'!D281,'BMP Reduction Factors'!$A$3:$B$46,2,FALSE)*0.75),(100-C281)*(VLOOKUP('Reduction Calculations'!D281,'BMP Reduction Factors'!$A$3:$B$46,2,FALSE)*0.5))</f>
        <v>0</v>
      </c>
      <c r="F281" s="12" t="s">
        <v>1</v>
      </c>
      <c r="G281" s="15">
        <f>IF((E281+C281)&lt;80,(100-E281-C281)*(VLOOKUP('Reduction Calculations'!F281,'BMP Reduction Factors'!$A$3:$B$46,2,FALSE)*0.75),(100-E281-C281)*(VLOOKUP('Reduction Calculations'!F281,'BMP Reduction Factors'!$A$3:$B$46,2,FALSE)*0.5))</f>
        <v>0</v>
      </c>
      <c r="H281" s="13">
        <f>SUM('Reduction Calculations'!C281,E281,G281)/100</f>
        <v>0</v>
      </c>
    </row>
    <row r="282" spans="1:8" ht="39" customHeight="1" thickBot="1" x14ac:dyDescent="0.3">
      <c r="A282" s="21" t="str">
        <f t="array" ref="A282">IFERROR(INDEX('ALCAD Input'!A$2:A$600,SMALL(IF('ALCAD Input'!$T$2:$T$600=10,ROW('ALCAD Input'!A$2:A$600)-ROW('ALCAD Input'!A$2)+1),ROWS('ALCAD Input'!A$2:A279))),"")</f>
        <v/>
      </c>
      <c r="B282" s="12" t="s">
        <v>1</v>
      </c>
      <c r="C282" s="14">
        <f>(100*VLOOKUP('Reduction Calculations'!B282,'BMP Reduction Factors'!$A$3:$B$46,2,FALSE))</f>
        <v>0</v>
      </c>
      <c r="D282" s="12" t="s">
        <v>1</v>
      </c>
      <c r="E282" s="15">
        <f>IF(C282&lt;80,(100-C282)*(VLOOKUP('Reduction Calculations'!D282,'BMP Reduction Factors'!$A$3:$B$46,2,FALSE)*0.75),(100-C282)*(VLOOKUP('Reduction Calculations'!D282,'BMP Reduction Factors'!$A$3:$B$46,2,FALSE)*0.5))</f>
        <v>0</v>
      </c>
      <c r="F282" s="12" t="s">
        <v>1</v>
      </c>
      <c r="G282" s="15">
        <f>IF((E282+C282)&lt;80,(100-E282-C282)*(VLOOKUP('Reduction Calculations'!F282,'BMP Reduction Factors'!$A$3:$B$46,2,FALSE)*0.75),(100-E282-C282)*(VLOOKUP('Reduction Calculations'!F282,'BMP Reduction Factors'!$A$3:$B$46,2,FALSE)*0.5))</f>
        <v>0</v>
      </c>
      <c r="H282" s="13">
        <f>SUM('Reduction Calculations'!C282,E282,G282)/100</f>
        <v>0</v>
      </c>
    </row>
    <row r="283" spans="1:8" ht="39" customHeight="1" thickBot="1" x14ac:dyDescent="0.3">
      <c r="A283" s="21" t="str">
        <f t="array" ref="A283">IFERROR(INDEX('ALCAD Input'!A$2:A$600,SMALL(IF('ALCAD Input'!$T$2:$T$600=10,ROW('ALCAD Input'!A$2:A$600)-ROW('ALCAD Input'!A$2)+1),ROWS('ALCAD Input'!A$2:A280))),"")</f>
        <v/>
      </c>
      <c r="B283" s="12" t="s">
        <v>1</v>
      </c>
      <c r="C283" s="14">
        <f>(100*VLOOKUP('Reduction Calculations'!B283,'BMP Reduction Factors'!$A$3:$B$46,2,FALSE))</f>
        <v>0</v>
      </c>
      <c r="D283" s="12" t="s">
        <v>1</v>
      </c>
      <c r="E283" s="15">
        <f>IF(C283&lt;80,(100-C283)*(VLOOKUP('Reduction Calculations'!D283,'BMP Reduction Factors'!$A$3:$B$46,2,FALSE)*0.75),(100-C283)*(VLOOKUP('Reduction Calculations'!D283,'BMP Reduction Factors'!$A$3:$B$46,2,FALSE)*0.5))</f>
        <v>0</v>
      </c>
      <c r="F283" s="12" t="s">
        <v>1</v>
      </c>
      <c r="G283" s="15">
        <f>IF((E283+C283)&lt;80,(100-E283-C283)*(VLOOKUP('Reduction Calculations'!F283,'BMP Reduction Factors'!$A$3:$B$46,2,FALSE)*0.75),(100-E283-C283)*(VLOOKUP('Reduction Calculations'!F283,'BMP Reduction Factors'!$A$3:$B$46,2,FALSE)*0.5))</f>
        <v>0</v>
      </c>
      <c r="H283" s="13">
        <f>SUM('Reduction Calculations'!C283,E283,G283)/100</f>
        <v>0</v>
      </c>
    </row>
    <row r="284" spans="1:8" ht="39" customHeight="1" thickBot="1" x14ac:dyDescent="0.3">
      <c r="A284" s="21" t="str">
        <f t="array" ref="A284">IFERROR(INDEX('ALCAD Input'!A$2:A$600,SMALL(IF('ALCAD Input'!$T$2:$T$600=10,ROW('ALCAD Input'!A$2:A$600)-ROW('ALCAD Input'!A$2)+1),ROWS('ALCAD Input'!A$2:A281))),"")</f>
        <v/>
      </c>
      <c r="B284" s="12" t="s">
        <v>1</v>
      </c>
      <c r="C284" s="14">
        <f>(100*VLOOKUP('Reduction Calculations'!B284,'BMP Reduction Factors'!$A$3:$B$46,2,FALSE))</f>
        <v>0</v>
      </c>
      <c r="D284" s="12" t="s">
        <v>1</v>
      </c>
      <c r="E284" s="15">
        <f>IF(C284&lt;80,(100-C284)*(VLOOKUP('Reduction Calculations'!D284,'BMP Reduction Factors'!$A$3:$B$46,2,FALSE)*0.75),(100-C284)*(VLOOKUP('Reduction Calculations'!D284,'BMP Reduction Factors'!$A$3:$B$46,2,FALSE)*0.5))</f>
        <v>0</v>
      </c>
      <c r="F284" s="12" t="s">
        <v>1</v>
      </c>
      <c r="G284" s="15">
        <f>IF((E284+C284)&lt;80,(100-E284-C284)*(VLOOKUP('Reduction Calculations'!F284,'BMP Reduction Factors'!$A$3:$B$46,2,FALSE)*0.75),(100-E284-C284)*(VLOOKUP('Reduction Calculations'!F284,'BMP Reduction Factors'!$A$3:$B$46,2,FALSE)*0.5))</f>
        <v>0</v>
      </c>
      <c r="H284" s="13">
        <f>SUM('Reduction Calculations'!C284,E284,G284)/100</f>
        <v>0</v>
      </c>
    </row>
    <row r="285" spans="1:8" ht="39" customHeight="1" thickBot="1" x14ac:dyDescent="0.3">
      <c r="A285" s="21" t="str">
        <f t="array" ref="A285">IFERROR(INDEX('ALCAD Input'!A$2:A$600,SMALL(IF('ALCAD Input'!$T$2:$T$600=10,ROW('ALCAD Input'!A$2:A$600)-ROW('ALCAD Input'!A$2)+1),ROWS('ALCAD Input'!A$2:A282))),"")</f>
        <v/>
      </c>
      <c r="B285" s="12" t="s">
        <v>1</v>
      </c>
      <c r="C285" s="14">
        <f>(100*VLOOKUP('Reduction Calculations'!B285,'BMP Reduction Factors'!$A$3:$B$46,2,FALSE))</f>
        <v>0</v>
      </c>
      <c r="D285" s="12" t="s">
        <v>1</v>
      </c>
      <c r="E285" s="15">
        <f>IF(C285&lt;80,(100-C285)*(VLOOKUP('Reduction Calculations'!D285,'BMP Reduction Factors'!$A$3:$B$46,2,FALSE)*0.75),(100-C285)*(VLOOKUP('Reduction Calculations'!D285,'BMP Reduction Factors'!$A$3:$B$46,2,FALSE)*0.5))</f>
        <v>0</v>
      </c>
      <c r="F285" s="12" t="s">
        <v>1</v>
      </c>
      <c r="G285" s="15">
        <f>IF((E285+C285)&lt;80,(100-E285-C285)*(VLOOKUP('Reduction Calculations'!F285,'BMP Reduction Factors'!$A$3:$B$46,2,FALSE)*0.75),(100-E285-C285)*(VLOOKUP('Reduction Calculations'!F285,'BMP Reduction Factors'!$A$3:$B$46,2,FALSE)*0.5))</f>
        <v>0</v>
      </c>
      <c r="H285" s="13">
        <f>SUM('Reduction Calculations'!C285,E285,G285)/100</f>
        <v>0</v>
      </c>
    </row>
    <row r="286" spans="1:8" ht="39" customHeight="1" thickBot="1" x14ac:dyDescent="0.3">
      <c r="A286" s="21" t="str">
        <f t="array" ref="A286">IFERROR(INDEX('ALCAD Input'!A$2:A$600,SMALL(IF('ALCAD Input'!$T$2:$T$600=10,ROW('ALCAD Input'!A$2:A$600)-ROW('ALCAD Input'!A$2)+1),ROWS('ALCAD Input'!A$2:A283))),"")</f>
        <v/>
      </c>
      <c r="B286" s="12" t="s">
        <v>1</v>
      </c>
      <c r="C286" s="14">
        <f>(100*VLOOKUP('Reduction Calculations'!B286,'BMP Reduction Factors'!$A$3:$B$46,2,FALSE))</f>
        <v>0</v>
      </c>
      <c r="D286" s="12" t="s">
        <v>1</v>
      </c>
      <c r="E286" s="15">
        <f>IF(C286&lt;80,(100-C286)*(VLOOKUP('Reduction Calculations'!D286,'BMP Reduction Factors'!$A$3:$B$46,2,FALSE)*0.75),(100-C286)*(VLOOKUP('Reduction Calculations'!D286,'BMP Reduction Factors'!$A$3:$B$46,2,FALSE)*0.5))</f>
        <v>0</v>
      </c>
      <c r="F286" s="12" t="s">
        <v>1</v>
      </c>
      <c r="G286" s="15">
        <f>IF((E286+C286)&lt;80,(100-E286-C286)*(VLOOKUP('Reduction Calculations'!F286,'BMP Reduction Factors'!$A$3:$B$46,2,FALSE)*0.75),(100-E286-C286)*(VLOOKUP('Reduction Calculations'!F286,'BMP Reduction Factors'!$A$3:$B$46,2,FALSE)*0.5))</f>
        <v>0</v>
      </c>
      <c r="H286" s="13">
        <f>SUM('Reduction Calculations'!C286,E286,G286)/100</f>
        <v>0</v>
      </c>
    </row>
    <row r="287" spans="1:8" ht="39" customHeight="1" thickBot="1" x14ac:dyDescent="0.3">
      <c r="A287" s="21" t="str">
        <f t="array" ref="A287">IFERROR(INDEX('ALCAD Input'!A$2:A$600,SMALL(IF('ALCAD Input'!$T$2:$T$600=10,ROW('ALCAD Input'!A$2:A$600)-ROW('ALCAD Input'!A$2)+1),ROWS('ALCAD Input'!A$2:A284))),"")</f>
        <v/>
      </c>
      <c r="B287" s="12" t="s">
        <v>1</v>
      </c>
      <c r="C287" s="14">
        <f>(100*VLOOKUP('Reduction Calculations'!B287,'BMP Reduction Factors'!$A$3:$B$46,2,FALSE))</f>
        <v>0</v>
      </c>
      <c r="D287" s="12" t="s">
        <v>1</v>
      </c>
      <c r="E287" s="15">
        <f>IF(C287&lt;80,(100-C287)*(VLOOKUP('Reduction Calculations'!D287,'BMP Reduction Factors'!$A$3:$B$46,2,FALSE)*0.75),(100-C287)*(VLOOKUP('Reduction Calculations'!D287,'BMP Reduction Factors'!$A$3:$B$46,2,FALSE)*0.5))</f>
        <v>0</v>
      </c>
      <c r="F287" s="12" t="s">
        <v>1</v>
      </c>
      <c r="G287" s="15">
        <f>IF((E287+C287)&lt;80,(100-E287-C287)*(VLOOKUP('Reduction Calculations'!F287,'BMP Reduction Factors'!$A$3:$B$46,2,FALSE)*0.75),(100-E287-C287)*(VLOOKUP('Reduction Calculations'!F287,'BMP Reduction Factors'!$A$3:$B$46,2,FALSE)*0.5))</f>
        <v>0</v>
      </c>
      <c r="H287" s="13">
        <f>SUM('Reduction Calculations'!C287,E287,G287)/100</f>
        <v>0</v>
      </c>
    </row>
    <row r="288" spans="1:8" ht="39" customHeight="1" thickBot="1" x14ac:dyDescent="0.3">
      <c r="A288" s="21" t="str">
        <f t="array" ref="A288">IFERROR(INDEX('ALCAD Input'!A$2:A$600,SMALL(IF('ALCAD Input'!$T$2:$T$600=10,ROW('ALCAD Input'!A$2:A$600)-ROW('ALCAD Input'!A$2)+1),ROWS('ALCAD Input'!A$2:A285))),"")</f>
        <v/>
      </c>
      <c r="B288" s="12" t="s">
        <v>1</v>
      </c>
      <c r="C288" s="14">
        <f>(100*VLOOKUP('Reduction Calculations'!B288,'BMP Reduction Factors'!$A$3:$B$46,2,FALSE))</f>
        <v>0</v>
      </c>
      <c r="D288" s="12" t="s">
        <v>1</v>
      </c>
      <c r="E288" s="15">
        <f>IF(C288&lt;80,(100-C288)*(VLOOKUP('Reduction Calculations'!D288,'BMP Reduction Factors'!$A$3:$B$46,2,FALSE)*0.75),(100-C288)*(VLOOKUP('Reduction Calculations'!D288,'BMP Reduction Factors'!$A$3:$B$46,2,FALSE)*0.5))</f>
        <v>0</v>
      </c>
      <c r="F288" s="12" t="s">
        <v>1</v>
      </c>
      <c r="G288" s="15">
        <f>IF((E288+C288)&lt;80,(100-E288-C288)*(VLOOKUP('Reduction Calculations'!F288,'BMP Reduction Factors'!$A$3:$B$46,2,FALSE)*0.75),(100-E288-C288)*(VLOOKUP('Reduction Calculations'!F288,'BMP Reduction Factors'!$A$3:$B$46,2,FALSE)*0.5))</f>
        <v>0</v>
      </c>
      <c r="H288" s="13">
        <f>SUM('Reduction Calculations'!C288,E288,G288)/100</f>
        <v>0</v>
      </c>
    </row>
    <row r="289" spans="1:8" ht="39" customHeight="1" thickBot="1" x14ac:dyDescent="0.3">
      <c r="A289" s="21" t="str">
        <f t="array" ref="A289">IFERROR(INDEX('ALCAD Input'!A$2:A$600,SMALL(IF('ALCAD Input'!$T$2:$T$600=10,ROW('ALCAD Input'!A$2:A$600)-ROW('ALCAD Input'!A$2)+1),ROWS('ALCAD Input'!A$2:A286))),"")</f>
        <v/>
      </c>
      <c r="B289" s="12" t="s">
        <v>1</v>
      </c>
      <c r="C289" s="14">
        <f>(100*VLOOKUP('Reduction Calculations'!B289,'BMP Reduction Factors'!$A$3:$B$46,2,FALSE))</f>
        <v>0</v>
      </c>
      <c r="D289" s="12" t="s">
        <v>1</v>
      </c>
      <c r="E289" s="15">
        <f>IF(C289&lt;80,(100-C289)*(VLOOKUP('Reduction Calculations'!D289,'BMP Reduction Factors'!$A$3:$B$46,2,FALSE)*0.75),(100-C289)*(VLOOKUP('Reduction Calculations'!D289,'BMP Reduction Factors'!$A$3:$B$46,2,FALSE)*0.5))</f>
        <v>0</v>
      </c>
      <c r="F289" s="12" t="s">
        <v>1</v>
      </c>
      <c r="G289" s="15">
        <f>IF((E289+C289)&lt;80,(100-E289-C289)*(VLOOKUP('Reduction Calculations'!F289,'BMP Reduction Factors'!$A$3:$B$46,2,FALSE)*0.75),(100-E289-C289)*(VLOOKUP('Reduction Calculations'!F289,'BMP Reduction Factors'!$A$3:$B$46,2,FALSE)*0.5))</f>
        <v>0</v>
      </c>
      <c r="H289" s="13">
        <f>SUM('Reduction Calculations'!C289,E289,G289)/100</f>
        <v>0</v>
      </c>
    </row>
    <row r="290" spans="1:8" ht="39" customHeight="1" thickBot="1" x14ac:dyDescent="0.3">
      <c r="A290" s="21" t="str">
        <f t="array" ref="A290">IFERROR(INDEX('ALCAD Input'!A$2:A$600,SMALL(IF('ALCAD Input'!$T$2:$T$600=10,ROW('ALCAD Input'!A$2:A$600)-ROW('ALCAD Input'!A$2)+1),ROWS('ALCAD Input'!A$2:A287))),"")</f>
        <v/>
      </c>
      <c r="B290" s="12" t="s">
        <v>1</v>
      </c>
      <c r="C290" s="14">
        <f>(100*VLOOKUP('Reduction Calculations'!B290,'BMP Reduction Factors'!$A$3:$B$46,2,FALSE))</f>
        <v>0</v>
      </c>
      <c r="D290" s="12" t="s">
        <v>1</v>
      </c>
      <c r="E290" s="15">
        <f>IF(C290&lt;80,(100-C290)*(VLOOKUP('Reduction Calculations'!D290,'BMP Reduction Factors'!$A$3:$B$46,2,FALSE)*0.75),(100-C290)*(VLOOKUP('Reduction Calculations'!D290,'BMP Reduction Factors'!$A$3:$B$46,2,FALSE)*0.5))</f>
        <v>0</v>
      </c>
      <c r="F290" s="12" t="s">
        <v>1</v>
      </c>
      <c r="G290" s="15">
        <f>IF((E290+C290)&lt;80,(100-E290-C290)*(VLOOKUP('Reduction Calculations'!F290,'BMP Reduction Factors'!$A$3:$B$46,2,FALSE)*0.75),(100-E290-C290)*(VLOOKUP('Reduction Calculations'!F290,'BMP Reduction Factors'!$A$3:$B$46,2,FALSE)*0.5))</f>
        <v>0</v>
      </c>
      <c r="H290" s="13">
        <f>SUM('Reduction Calculations'!C290,E290,G290)/100</f>
        <v>0</v>
      </c>
    </row>
    <row r="291" spans="1:8" ht="39" customHeight="1" thickBot="1" x14ac:dyDescent="0.3">
      <c r="A291" s="21" t="str">
        <f t="array" ref="A291">IFERROR(INDEX('ALCAD Input'!A$2:A$600,SMALL(IF('ALCAD Input'!$T$2:$T$600=10,ROW('ALCAD Input'!A$2:A$600)-ROW('ALCAD Input'!A$2)+1),ROWS('ALCAD Input'!A$2:A288))),"")</f>
        <v/>
      </c>
      <c r="B291" s="12" t="s">
        <v>1</v>
      </c>
      <c r="C291" s="14">
        <f>(100*VLOOKUP('Reduction Calculations'!B291,'BMP Reduction Factors'!$A$3:$B$46,2,FALSE))</f>
        <v>0</v>
      </c>
      <c r="D291" s="12" t="s">
        <v>1</v>
      </c>
      <c r="E291" s="15">
        <f>IF(C291&lt;80,(100-C291)*(VLOOKUP('Reduction Calculations'!D291,'BMP Reduction Factors'!$A$3:$B$46,2,FALSE)*0.75),(100-C291)*(VLOOKUP('Reduction Calculations'!D291,'BMP Reduction Factors'!$A$3:$B$46,2,FALSE)*0.5))</f>
        <v>0</v>
      </c>
      <c r="F291" s="12" t="s">
        <v>1</v>
      </c>
      <c r="G291" s="15">
        <f>IF((E291+C291)&lt;80,(100-E291-C291)*(VLOOKUP('Reduction Calculations'!F291,'BMP Reduction Factors'!$A$3:$B$46,2,FALSE)*0.75),(100-E291-C291)*(VLOOKUP('Reduction Calculations'!F291,'BMP Reduction Factors'!$A$3:$B$46,2,FALSE)*0.5))</f>
        <v>0</v>
      </c>
      <c r="H291" s="13">
        <f>SUM('Reduction Calculations'!C291,E291,G291)/100</f>
        <v>0</v>
      </c>
    </row>
    <row r="292" spans="1:8" ht="39" customHeight="1" thickBot="1" x14ac:dyDescent="0.3">
      <c r="A292" s="21" t="str">
        <f t="array" ref="A292">IFERROR(INDEX('ALCAD Input'!A$2:A$600,SMALL(IF('ALCAD Input'!$T$2:$T$600=10,ROW('ALCAD Input'!A$2:A$600)-ROW('ALCAD Input'!A$2)+1),ROWS('ALCAD Input'!A$2:A289))),"")</f>
        <v/>
      </c>
      <c r="B292" s="12" t="s">
        <v>1</v>
      </c>
      <c r="C292" s="14">
        <f>(100*VLOOKUP('Reduction Calculations'!B292,'BMP Reduction Factors'!$A$3:$B$46,2,FALSE))</f>
        <v>0</v>
      </c>
      <c r="D292" s="12" t="s">
        <v>1</v>
      </c>
      <c r="E292" s="15">
        <f>IF(C292&lt;80,(100-C292)*(VLOOKUP('Reduction Calculations'!D292,'BMP Reduction Factors'!$A$3:$B$46,2,FALSE)*0.75),(100-C292)*(VLOOKUP('Reduction Calculations'!D292,'BMP Reduction Factors'!$A$3:$B$46,2,FALSE)*0.5))</f>
        <v>0</v>
      </c>
      <c r="F292" s="12" t="s">
        <v>1</v>
      </c>
      <c r="G292" s="15">
        <f>IF((E292+C292)&lt;80,(100-E292-C292)*(VLOOKUP('Reduction Calculations'!F292,'BMP Reduction Factors'!$A$3:$B$46,2,FALSE)*0.75),(100-E292-C292)*(VLOOKUP('Reduction Calculations'!F292,'BMP Reduction Factors'!$A$3:$B$46,2,FALSE)*0.5))</f>
        <v>0</v>
      </c>
      <c r="H292" s="13">
        <f>SUM('Reduction Calculations'!C292,E292,G292)/100</f>
        <v>0</v>
      </c>
    </row>
    <row r="293" spans="1:8" ht="39" customHeight="1" thickBot="1" x14ac:dyDescent="0.3">
      <c r="A293" s="21" t="str">
        <f t="array" ref="A293">IFERROR(INDEX('ALCAD Input'!A$2:A$600,SMALL(IF('ALCAD Input'!$T$2:$T$600=10,ROW('ALCAD Input'!A$2:A$600)-ROW('ALCAD Input'!A$2)+1),ROWS('ALCAD Input'!A$2:A290))),"")</f>
        <v/>
      </c>
      <c r="B293" s="12" t="s">
        <v>1</v>
      </c>
      <c r="C293" s="14">
        <f>(100*VLOOKUP('Reduction Calculations'!B293,'BMP Reduction Factors'!$A$3:$B$46,2,FALSE))</f>
        <v>0</v>
      </c>
      <c r="D293" s="12" t="s">
        <v>1</v>
      </c>
      <c r="E293" s="15">
        <f>IF(C293&lt;80,(100-C293)*(VLOOKUP('Reduction Calculations'!D293,'BMP Reduction Factors'!$A$3:$B$46,2,FALSE)*0.75),(100-C293)*(VLOOKUP('Reduction Calculations'!D293,'BMP Reduction Factors'!$A$3:$B$46,2,FALSE)*0.5))</f>
        <v>0</v>
      </c>
      <c r="F293" s="12" t="s">
        <v>1</v>
      </c>
      <c r="G293" s="15">
        <f>IF((E293+C293)&lt;80,(100-E293-C293)*(VLOOKUP('Reduction Calculations'!F293,'BMP Reduction Factors'!$A$3:$B$46,2,FALSE)*0.75),(100-E293-C293)*(VLOOKUP('Reduction Calculations'!F293,'BMP Reduction Factors'!$A$3:$B$46,2,FALSE)*0.5))</f>
        <v>0</v>
      </c>
      <c r="H293" s="13">
        <f>SUM('Reduction Calculations'!C293,E293,G293)/100</f>
        <v>0</v>
      </c>
    </row>
    <row r="294" spans="1:8" ht="39" customHeight="1" thickBot="1" x14ac:dyDescent="0.3">
      <c r="A294" s="21" t="str">
        <f t="array" ref="A294">IFERROR(INDEX('ALCAD Input'!A$2:A$600,SMALL(IF('ALCAD Input'!$T$2:$T$600=10,ROW('ALCAD Input'!A$2:A$600)-ROW('ALCAD Input'!A$2)+1),ROWS('ALCAD Input'!A$2:A291))),"")</f>
        <v/>
      </c>
      <c r="B294" s="12" t="s">
        <v>1</v>
      </c>
      <c r="C294" s="14">
        <f>(100*VLOOKUP('Reduction Calculations'!B294,'BMP Reduction Factors'!$A$3:$B$46,2,FALSE))</f>
        <v>0</v>
      </c>
      <c r="D294" s="12" t="s">
        <v>1</v>
      </c>
      <c r="E294" s="15">
        <f>IF(C294&lt;80,(100-C294)*(VLOOKUP('Reduction Calculations'!D294,'BMP Reduction Factors'!$A$3:$B$46,2,FALSE)*0.75),(100-C294)*(VLOOKUP('Reduction Calculations'!D294,'BMP Reduction Factors'!$A$3:$B$46,2,FALSE)*0.5))</f>
        <v>0</v>
      </c>
      <c r="F294" s="12" t="s">
        <v>1</v>
      </c>
      <c r="G294" s="15">
        <f>IF((E294+C294)&lt;80,(100-E294-C294)*(VLOOKUP('Reduction Calculations'!F294,'BMP Reduction Factors'!$A$3:$B$46,2,FALSE)*0.75),(100-E294-C294)*(VLOOKUP('Reduction Calculations'!F294,'BMP Reduction Factors'!$A$3:$B$46,2,FALSE)*0.5))</f>
        <v>0</v>
      </c>
      <c r="H294" s="13">
        <f>SUM('Reduction Calculations'!C294,E294,G294)/100</f>
        <v>0</v>
      </c>
    </row>
    <row r="295" spans="1:8" ht="39" customHeight="1" thickBot="1" x14ac:dyDescent="0.3">
      <c r="A295" s="21" t="str">
        <f t="array" ref="A295">IFERROR(INDEX('ALCAD Input'!A$2:A$600,SMALL(IF('ALCAD Input'!$T$2:$T$600=10,ROW('ALCAD Input'!A$2:A$600)-ROW('ALCAD Input'!A$2)+1),ROWS('ALCAD Input'!A$2:A292))),"")</f>
        <v/>
      </c>
      <c r="B295" s="12" t="s">
        <v>1</v>
      </c>
      <c r="C295" s="14">
        <f>(100*VLOOKUP('Reduction Calculations'!B295,'BMP Reduction Factors'!$A$3:$B$46,2,FALSE))</f>
        <v>0</v>
      </c>
      <c r="D295" s="12" t="s">
        <v>1</v>
      </c>
      <c r="E295" s="15">
        <f>IF(C295&lt;80,(100-C295)*(VLOOKUP('Reduction Calculations'!D295,'BMP Reduction Factors'!$A$3:$B$46,2,FALSE)*0.75),(100-C295)*(VLOOKUP('Reduction Calculations'!D295,'BMP Reduction Factors'!$A$3:$B$46,2,FALSE)*0.5))</f>
        <v>0</v>
      </c>
      <c r="F295" s="12" t="s">
        <v>1</v>
      </c>
      <c r="G295" s="15">
        <f>IF((E295+C295)&lt;80,(100-E295-C295)*(VLOOKUP('Reduction Calculations'!F295,'BMP Reduction Factors'!$A$3:$B$46,2,FALSE)*0.75),(100-E295-C295)*(VLOOKUP('Reduction Calculations'!F295,'BMP Reduction Factors'!$A$3:$B$46,2,FALSE)*0.5))</f>
        <v>0</v>
      </c>
      <c r="H295" s="13">
        <f>SUM('Reduction Calculations'!C295,E295,G295)/100</f>
        <v>0</v>
      </c>
    </row>
    <row r="296" spans="1:8" ht="39" customHeight="1" thickBot="1" x14ac:dyDescent="0.3">
      <c r="A296" s="21" t="str">
        <f t="array" ref="A296">IFERROR(INDEX('ALCAD Input'!A$2:A$600,SMALL(IF('ALCAD Input'!$T$2:$T$600=10,ROW('ALCAD Input'!A$2:A$600)-ROW('ALCAD Input'!A$2)+1),ROWS('ALCAD Input'!A$2:A293))),"")</f>
        <v/>
      </c>
      <c r="B296" s="12" t="s">
        <v>1</v>
      </c>
      <c r="C296" s="14">
        <f>(100*VLOOKUP('Reduction Calculations'!B296,'BMP Reduction Factors'!$A$3:$B$46,2,FALSE))</f>
        <v>0</v>
      </c>
      <c r="D296" s="12" t="s">
        <v>1</v>
      </c>
      <c r="E296" s="15">
        <f>IF(C296&lt;80,(100-C296)*(VLOOKUP('Reduction Calculations'!D296,'BMP Reduction Factors'!$A$3:$B$46,2,FALSE)*0.75),(100-C296)*(VLOOKUP('Reduction Calculations'!D296,'BMP Reduction Factors'!$A$3:$B$46,2,FALSE)*0.5))</f>
        <v>0</v>
      </c>
      <c r="F296" s="12" t="s">
        <v>1</v>
      </c>
      <c r="G296" s="15">
        <f>IF((E296+C296)&lt;80,(100-E296-C296)*(VLOOKUP('Reduction Calculations'!F296,'BMP Reduction Factors'!$A$3:$B$46,2,FALSE)*0.75),(100-E296-C296)*(VLOOKUP('Reduction Calculations'!F296,'BMP Reduction Factors'!$A$3:$B$46,2,FALSE)*0.5))</f>
        <v>0</v>
      </c>
      <c r="H296" s="13">
        <f>SUM('Reduction Calculations'!C296,E296,G296)/100</f>
        <v>0</v>
      </c>
    </row>
    <row r="297" spans="1:8" ht="39" customHeight="1" thickBot="1" x14ac:dyDescent="0.3">
      <c r="A297" s="21" t="str">
        <f t="array" ref="A297">IFERROR(INDEX('ALCAD Input'!A$2:A$600,SMALL(IF('ALCAD Input'!$T$2:$T$600=10,ROW('ALCAD Input'!A$2:A$600)-ROW('ALCAD Input'!A$2)+1),ROWS('ALCAD Input'!A$2:A294))),"")</f>
        <v/>
      </c>
      <c r="B297" s="12" t="s">
        <v>1</v>
      </c>
      <c r="C297" s="14">
        <f>(100*VLOOKUP('Reduction Calculations'!B297,'BMP Reduction Factors'!$A$3:$B$46,2,FALSE))</f>
        <v>0</v>
      </c>
      <c r="D297" s="12" t="s">
        <v>1</v>
      </c>
      <c r="E297" s="15">
        <f>IF(C297&lt;80,(100-C297)*(VLOOKUP('Reduction Calculations'!D297,'BMP Reduction Factors'!$A$3:$B$46,2,FALSE)*0.75),(100-C297)*(VLOOKUP('Reduction Calculations'!D297,'BMP Reduction Factors'!$A$3:$B$46,2,FALSE)*0.5))</f>
        <v>0</v>
      </c>
      <c r="F297" s="12" t="s">
        <v>1</v>
      </c>
      <c r="G297" s="15">
        <f>IF((E297+C297)&lt;80,(100-E297-C297)*(VLOOKUP('Reduction Calculations'!F297,'BMP Reduction Factors'!$A$3:$B$46,2,FALSE)*0.75),(100-E297-C297)*(VLOOKUP('Reduction Calculations'!F297,'BMP Reduction Factors'!$A$3:$B$46,2,FALSE)*0.5))</f>
        <v>0</v>
      </c>
      <c r="H297" s="13">
        <f>SUM('Reduction Calculations'!C297,E297,G297)/100</f>
        <v>0</v>
      </c>
    </row>
    <row r="298" spans="1:8" ht="39" customHeight="1" thickBot="1" x14ac:dyDescent="0.3">
      <c r="A298" s="21" t="str">
        <f t="array" ref="A298">IFERROR(INDEX('ALCAD Input'!A$2:A$600,SMALL(IF('ALCAD Input'!$T$2:$T$600=10,ROW('ALCAD Input'!A$2:A$600)-ROW('ALCAD Input'!A$2)+1),ROWS('ALCAD Input'!A$2:A295))),"")</f>
        <v/>
      </c>
      <c r="B298" s="12" t="s">
        <v>1</v>
      </c>
      <c r="C298" s="14">
        <f>(100*VLOOKUP('Reduction Calculations'!B298,'BMP Reduction Factors'!$A$3:$B$46,2,FALSE))</f>
        <v>0</v>
      </c>
      <c r="D298" s="12" t="s">
        <v>1</v>
      </c>
      <c r="E298" s="15">
        <f>IF(C298&lt;80,(100-C298)*(VLOOKUP('Reduction Calculations'!D298,'BMP Reduction Factors'!$A$3:$B$46,2,FALSE)*0.75),(100-C298)*(VLOOKUP('Reduction Calculations'!D298,'BMP Reduction Factors'!$A$3:$B$46,2,FALSE)*0.5))</f>
        <v>0</v>
      </c>
      <c r="F298" s="12" t="s">
        <v>1</v>
      </c>
      <c r="G298" s="15">
        <f>IF((E298+C298)&lt;80,(100-E298-C298)*(VLOOKUP('Reduction Calculations'!F298,'BMP Reduction Factors'!$A$3:$B$46,2,FALSE)*0.75),(100-E298-C298)*(VLOOKUP('Reduction Calculations'!F298,'BMP Reduction Factors'!$A$3:$B$46,2,FALSE)*0.5))</f>
        <v>0</v>
      </c>
      <c r="H298" s="13">
        <f>SUM('Reduction Calculations'!C298,E298,G298)/100</f>
        <v>0</v>
      </c>
    </row>
    <row r="299" spans="1:8" ht="39" customHeight="1" thickBot="1" x14ac:dyDescent="0.3">
      <c r="A299" s="21" t="str">
        <f t="array" ref="A299">IFERROR(INDEX('ALCAD Input'!A$2:A$600,SMALL(IF('ALCAD Input'!$T$2:$T$600=10,ROW('ALCAD Input'!A$2:A$600)-ROW('ALCAD Input'!A$2)+1),ROWS('ALCAD Input'!A$2:A296))),"")</f>
        <v/>
      </c>
      <c r="B299" s="12" t="s">
        <v>1</v>
      </c>
      <c r="C299" s="14">
        <f>(100*VLOOKUP('Reduction Calculations'!B299,'BMP Reduction Factors'!$A$3:$B$46,2,FALSE))</f>
        <v>0</v>
      </c>
      <c r="D299" s="12" t="s">
        <v>1</v>
      </c>
      <c r="E299" s="15">
        <f>IF(C299&lt;80,(100-C299)*(VLOOKUP('Reduction Calculations'!D299,'BMP Reduction Factors'!$A$3:$B$46,2,FALSE)*0.75),(100-C299)*(VLOOKUP('Reduction Calculations'!D299,'BMP Reduction Factors'!$A$3:$B$46,2,FALSE)*0.5))</f>
        <v>0</v>
      </c>
      <c r="F299" s="12" t="s">
        <v>1</v>
      </c>
      <c r="G299" s="15">
        <f>IF((E299+C299)&lt;80,(100-E299-C299)*(VLOOKUP('Reduction Calculations'!F299,'BMP Reduction Factors'!$A$3:$B$46,2,FALSE)*0.75),(100-E299-C299)*(VLOOKUP('Reduction Calculations'!F299,'BMP Reduction Factors'!$A$3:$B$46,2,FALSE)*0.5))</f>
        <v>0</v>
      </c>
      <c r="H299" s="13">
        <f>SUM('Reduction Calculations'!C299,E299,G299)/100</f>
        <v>0</v>
      </c>
    </row>
    <row r="300" spans="1:8" ht="39" customHeight="1" thickBot="1" x14ac:dyDescent="0.3">
      <c r="A300" s="21" t="str">
        <f t="array" ref="A300">IFERROR(INDEX('ALCAD Input'!A$2:A$600,SMALL(IF('ALCAD Input'!$T$2:$T$600=10,ROW('ALCAD Input'!A$2:A$600)-ROW('ALCAD Input'!A$2)+1),ROWS('ALCAD Input'!A$2:A297))),"")</f>
        <v/>
      </c>
      <c r="B300" s="12" t="s">
        <v>1</v>
      </c>
      <c r="C300" s="14">
        <f>(100*VLOOKUP('Reduction Calculations'!B300,'BMP Reduction Factors'!$A$3:$B$46,2,FALSE))</f>
        <v>0</v>
      </c>
      <c r="D300" s="12" t="s">
        <v>1</v>
      </c>
      <c r="E300" s="15">
        <f>IF(C300&lt;80,(100-C300)*(VLOOKUP('Reduction Calculations'!D300,'BMP Reduction Factors'!$A$3:$B$46,2,FALSE)*0.75),(100-C300)*(VLOOKUP('Reduction Calculations'!D300,'BMP Reduction Factors'!$A$3:$B$46,2,FALSE)*0.5))</f>
        <v>0</v>
      </c>
      <c r="F300" s="12" t="s">
        <v>1</v>
      </c>
      <c r="G300" s="15">
        <f>IF((E300+C300)&lt;80,(100-E300-C300)*(VLOOKUP('Reduction Calculations'!F300,'BMP Reduction Factors'!$A$3:$B$46,2,FALSE)*0.75),(100-E300-C300)*(VLOOKUP('Reduction Calculations'!F300,'BMP Reduction Factors'!$A$3:$B$46,2,FALSE)*0.5))</f>
        <v>0</v>
      </c>
      <c r="H300" s="13">
        <f>SUM('Reduction Calculations'!C300,E300,G300)/100</f>
        <v>0</v>
      </c>
    </row>
    <row r="301" spans="1:8" ht="39" customHeight="1" thickBot="1" x14ac:dyDescent="0.3">
      <c r="A301" s="21" t="str">
        <f t="array" ref="A301">IFERROR(INDEX('ALCAD Input'!A$2:A$600,SMALL(IF('ALCAD Input'!$T$2:$T$600=10,ROW('ALCAD Input'!A$2:A$600)-ROW('ALCAD Input'!A$2)+1),ROWS('ALCAD Input'!A$2:A298))),"")</f>
        <v/>
      </c>
      <c r="B301" s="12" t="s">
        <v>1</v>
      </c>
      <c r="C301" s="14">
        <f>(100*VLOOKUP('Reduction Calculations'!B301,'BMP Reduction Factors'!$A$3:$B$46,2,FALSE))</f>
        <v>0</v>
      </c>
      <c r="D301" s="12" t="s">
        <v>1</v>
      </c>
      <c r="E301" s="15">
        <f>IF(C301&lt;80,(100-C301)*(VLOOKUP('Reduction Calculations'!D301,'BMP Reduction Factors'!$A$3:$B$46,2,FALSE)*0.75),(100-C301)*(VLOOKUP('Reduction Calculations'!D301,'BMP Reduction Factors'!$A$3:$B$46,2,FALSE)*0.5))</f>
        <v>0</v>
      </c>
      <c r="F301" s="12" t="s">
        <v>1</v>
      </c>
      <c r="G301" s="15">
        <f>IF((E301+C301)&lt;80,(100-E301-C301)*(VLOOKUP('Reduction Calculations'!F301,'BMP Reduction Factors'!$A$3:$B$46,2,FALSE)*0.75),(100-E301-C301)*(VLOOKUP('Reduction Calculations'!F301,'BMP Reduction Factors'!$A$3:$B$46,2,FALSE)*0.5))</f>
        <v>0</v>
      </c>
      <c r="H301" s="13">
        <f>SUM('Reduction Calculations'!C301,E301,G301)/100</f>
        <v>0</v>
      </c>
    </row>
    <row r="302" spans="1:8" ht="39" customHeight="1" thickBot="1" x14ac:dyDescent="0.3">
      <c r="A302" s="21" t="str">
        <f t="array" ref="A302">IFERROR(INDEX('ALCAD Input'!A$2:A$600,SMALL(IF('ALCAD Input'!$T$2:$T$600=10,ROW('ALCAD Input'!A$2:A$600)-ROW('ALCAD Input'!A$2)+1),ROWS('ALCAD Input'!A$2:A299))),"")</f>
        <v/>
      </c>
      <c r="B302" s="12" t="s">
        <v>1</v>
      </c>
      <c r="C302" s="14">
        <f>(100*VLOOKUP('Reduction Calculations'!B302,'BMP Reduction Factors'!$A$3:$B$46,2,FALSE))</f>
        <v>0</v>
      </c>
      <c r="D302" s="12" t="s">
        <v>1</v>
      </c>
      <c r="E302" s="15">
        <f>IF(C302&lt;80,(100-C302)*(VLOOKUP('Reduction Calculations'!D302,'BMP Reduction Factors'!$A$3:$B$46,2,FALSE)*0.75),(100-C302)*(VLOOKUP('Reduction Calculations'!D302,'BMP Reduction Factors'!$A$3:$B$46,2,FALSE)*0.5))</f>
        <v>0</v>
      </c>
      <c r="F302" s="12" t="s">
        <v>1</v>
      </c>
      <c r="G302" s="15">
        <f>IF((E302+C302)&lt;80,(100-E302-C302)*(VLOOKUP('Reduction Calculations'!F302,'BMP Reduction Factors'!$A$3:$B$46,2,FALSE)*0.75),(100-E302-C302)*(VLOOKUP('Reduction Calculations'!F302,'BMP Reduction Factors'!$A$3:$B$46,2,FALSE)*0.5))</f>
        <v>0</v>
      </c>
      <c r="H302" s="13">
        <f>SUM('Reduction Calculations'!C302,E302,G302)/100</f>
        <v>0</v>
      </c>
    </row>
    <row r="303" spans="1:8" ht="39" customHeight="1" thickBot="1" x14ac:dyDescent="0.3">
      <c r="A303" s="21" t="str">
        <f t="array" ref="A303">IFERROR(INDEX('ALCAD Input'!A$2:A$600,SMALL(IF('ALCAD Input'!$T$2:$T$600=10,ROW('ALCAD Input'!A$2:A$600)-ROW('ALCAD Input'!A$2)+1),ROWS('ALCAD Input'!A$2:A300))),"")</f>
        <v/>
      </c>
      <c r="B303" s="12" t="s">
        <v>1</v>
      </c>
      <c r="C303" s="14">
        <f>(100*VLOOKUP('Reduction Calculations'!B303,'BMP Reduction Factors'!$A$3:$B$46,2,FALSE))</f>
        <v>0</v>
      </c>
      <c r="D303" s="12" t="s">
        <v>1</v>
      </c>
      <c r="E303" s="15">
        <f>IF(C303&lt;80,(100-C303)*(VLOOKUP('Reduction Calculations'!D303,'BMP Reduction Factors'!$A$3:$B$46,2,FALSE)*0.75),(100-C303)*(VLOOKUP('Reduction Calculations'!D303,'BMP Reduction Factors'!$A$3:$B$46,2,FALSE)*0.5))</f>
        <v>0</v>
      </c>
      <c r="F303" s="12" t="s">
        <v>1</v>
      </c>
      <c r="G303" s="15">
        <f>IF((E303+C303)&lt;80,(100-E303-C303)*(VLOOKUP('Reduction Calculations'!F303,'BMP Reduction Factors'!$A$3:$B$46,2,FALSE)*0.75),(100-E303-C303)*(VLOOKUP('Reduction Calculations'!F303,'BMP Reduction Factors'!$A$3:$B$46,2,FALSE)*0.5))</f>
        <v>0</v>
      </c>
      <c r="H303" s="13">
        <f>SUM('Reduction Calculations'!C303,E303,G303)/100</f>
        <v>0</v>
      </c>
    </row>
    <row r="304" spans="1:8" ht="39" customHeight="1" thickBot="1" x14ac:dyDescent="0.3">
      <c r="A304" s="21" t="str">
        <f t="array" ref="A304">IFERROR(INDEX('ALCAD Input'!A$2:A$600,SMALL(IF('ALCAD Input'!$T$2:$T$600=10,ROW('ALCAD Input'!A$2:A$600)-ROW('ALCAD Input'!A$2)+1),ROWS('ALCAD Input'!A$2:A301))),"")</f>
        <v/>
      </c>
      <c r="B304" s="12" t="s">
        <v>1</v>
      </c>
      <c r="C304" s="14">
        <f>(100*VLOOKUP('Reduction Calculations'!B304,'BMP Reduction Factors'!$A$3:$B$46,2,FALSE))</f>
        <v>0</v>
      </c>
      <c r="D304" s="12" t="s">
        <v>1</v>
      </c>
      <c r="E304" s="15">
        <f>IF(C304&lt;80,(100-C304)*(VLOOKUP('Reduction Calculations'!D304,'BMP Reduction Factors'!$A$3:$B$46,2,FALSE)*0.75),(100-C304)*(VLOOKUP('Reduction Calculations'!D304,'BMP Reduction Factors'!$A$3:$B$46,2,FALSE)*0.5))</f>
        <v>0</v>
      </c>
      <c r="F304" s="12" t="s">
        <v>1</v>
      </c>
      <c r="G304" s="15">
        <f>IF((E304+C304)&lt;80,(100-E304-C304)*(VLOOKUP('Reduction Calculations'!F304,'BMP Reduction Factors'!$A$3:$B$46,2,FALSE)*0.75),(100-E304-C304)*(VLOOKUP('Reduction Calculations'!F304,'BMP Reduction Factors'!$A$3:$B$46,2,FALSE)*0.5))</f>
        <v>0</v>
      </c>
      <c r="H304" s="13">
        <f>SUM('Reduction Calculations'!C304,E304,G304)/100</f>
        <v>0</v>
      </c>
    </row>
    <row r="305" spans="1:8" ht="39" customHeight="1" thickBot="1" x14ac:dyDescent="0.3">
      <c r="A305" s="21" t="str">
        <f t="array" ref="A305">IFERROR(INDEX('ALCAD Input'!A$2:A$600,SMALL(IF('ALCAD Input'!$T$2:$T$600=10,ROW('ALCAD Input'!A$2:A$600)-ROW('ALCAD Input'!A$2)+1),ROWS('ALCAD Input'!A$2:A302))),"")</f>
        <v/>
      </c>
      <c r="B305" s="12" t="s">
        <v>1</v>
      </c>
      <c r="C305" s="14">
        <f>(100*VLOOKUP('Reduction Calculations'!B305,'BMP Reduction Factors'!$A$3:$B$46,2,FALSE))</f>
        <v>0</v>
      </c>
      <c r="D305" s="12" t="s">
        <v>1</v>
      </c>
      <c r="E305" s="15">
        <f>IF(C305&lt;80,(100-C305)*(VLOOKUP('Reduction Calculations'!D305,'BMP Reduction Factors'!$A$3:$B$46,2,FALSE)*0.75),(100-C305)*(VLOOKUP('Reduction Calculations'!D305,'BMP Reduction Factors'!$A$3:$B$46,2,FALSE)*0.5))</f>
        <v>0</v>
      </c>
      <c r="F305" s="12" t="s">
        <v>1</v>
      </c>
      <c r="G305" s="15">
        <f>IF((E305+C305)&lt;80,(100-E305-C305)*(VLOOKUP('Reduction Calculations'!F305,'BMP Reduction Factors'!$A$3:$B$46,2,FALSE)*0.75),(100-E305-C305)*(VLOOKUP('Reduction Calculations'!F305,'BMP Reduction Factors'!$A$3:$B$46,2,FALSE)*0.5))</f>
        <v>0</v>
      </c>
      <c r="H305" s="13">
        <f>SUM('Reduction Calculations'!C305,E305,G305)/100</f>
        <v>0</v>
      </c>
    </row>
    <row r="306" spans="1:8" ht="39" customHeight="1" thickBot="1" x14ac:dyDescent="0.3">
      <c r="A306" s="21" t="str">
        <f t="array" ref="A306">IFERROR(INDEX('ALCAD Input'!A$2:A$600,SMALL(IF('ALCAD Input'!$T$2:$T$600=10,ROW('ALCAD Input'!A$2:A$600)-ROW('ALCAD Input'!A$2)+1),ROWS('ALCAD Input'!A$2:A303))),"")</f>
        <v/>
      </c>
      <c r="B306" s="12" t="s">
        <v>1</v>
      </c>
      <c r="C306" s="14">
        <f>(100*VLOOKUP('Reduction Calculations'!B306,'BMP Reduction Factors'!$A$3:$B$46,2,FALSE))</f>
        <v>0</v>
      </c>
      <c r="D306" s="12" t="s">
        <v>1</v>
      </c>
      <c r="E306" s="15">
        <f>IF(C306&lt;80,(100-C306)*(VLOOKUP('Reduction Calculations'!D306,'BMP Reduction Factors'!$A$3:$B$46,2,FALSE)*0.75),(100-C306)*(VLOOKUP('Reduction Calculations'!D306,'BMP Reduction Factors'!$A$3:$B$46,2,FALSE)*0.5))</f>
        <v>0</v>
      </c>
      <c r="F306" s="12" t="s">
        <v>1</v>
      </c>
      <c r="G306" s="15">
        <f>IF((E306+C306)&lt;80,(100-E306-C306)*(VLOOKUP('Reduction Calculations'!F306,'BMP Reduction Factors'!$A$3:$B$46,2,FALSE)*0.75),(100-E306-C306)*(VLOOKUP('Reduction Calculations'!F306,'BMP Reduction Factors'!$A$3:$B$46,2,FALSE)*0.5))</f>
        <v>0</v>
      </c>
      <c r="H306" s="13">
        <f>SUM('Reduction Calculations'!C306,E306,G306)/100</f>
        <v>0</v>
      </c>
    </row>
    <row r="307" spans="1:8" ht="39" customHeight="1" thickBot="1" x14ac:dyDescent="0.3">
      <c r="A307" s="21" t="str">
        <f t="array" ref="A307">IFERROR(INDEX('ALCAD Input'!A$2:A$600,SMALL(IF('ALCAD Input'!$T$2:$T$600=10,ROW('ALCAD Input'!A$2:A$600)-ROW('ALCAD Input'!A$2)+1),ROWS('ALCAD Input'!A$2:A304))),"")</f>
        <v/>
      </c>
      <c r="B307" s="12" t="s">
        <v>1</v>
      </c>
      <c r="C307" s="14">
        <f>(100*VLOOKUP('Reduction Calculations'!B307,'BMP Reduction Factors'!$A$3:$B$46,2,FALSE))</f>
        <v>0</v>
      </c>
      <c r="D307" s="12" t="s">
        <v>1</v>
      </c>
      <c r="E307" s="15">
        <f>IF(C307&lt;80,(100-C307)*(VLOOKUP('Reduction Calculations'!D307,'BMP Reduction Factors'!$A$3:$B$46,2,FALSE)*0.75),(100-C307)*(VLOOKUP('Reduction Calculations'!D307,'BMP Reduction Factors'!$A$3:$B$46,2,FALSE)*0.5))</f>
        <v>0</v>
      </c>
      <c r="F307" s="12" t="s">
        <v>1</v>
      </c>
      <c r="G307" s="15">
        <f>IF((E307+C307)&lt;80,(100-E307-C307)*(VLOOKUP('Reduction Calculations'!F307,'BMP Reduction Factors'!$A$3:$B$46,2,FALSE)*0.75),(100-E307-C307)*(VLOOKUP('Reduction Calculations'!F307,'BMP Reduction Factors'!$A$3:$B$46,2,FALSE)*0.5))</f>
        <v>0</v>
      </c>
      <c r="H307" s="13">
        <f>SUM('Reduction Calculations'!C307,E307,G307)/100</f>
        <v>0</v>
      </c>
    </row>
    <row r="308" spans="1:8" ht="39" customHeight="1" thickBot="1" x14ac:dyDescent="0.3">
      <c r="A308" s="21" t="str">
        <f t="array" ref="A308">IFERROR(INDEX('ALCAD Input'!A$2:A$600,SMALL(IF('ALCAD Input'!$T$2:$T$600=10,ROW('ALCAD Input'!A$2:A$600)-ROW('ALCAD Input'!A$2)+1),ROWS('ALCAD Input'!A$2:A305))),"")</f>
        <v/>
      </c>
      <c r="B308" s="12" t="s">
        <v>1</v>
      </c>
      <c r="C308" s="14">
        <f>(100*VLOOKUP('Reduction Calculations'!B308,'BMP Reduction Factors'!$A$3:$B$46,2,FALSE))</f>
        <v>0</v>
      </c>
      <c r="D308" s="12" t="s">
        <v>1</v>
      </c>
      <c r="E308" s="15">
        <f>IF(C308&lt;80,(100-C308)*(VLOOKUP('Reduction Calculations'!D308,'BMP Reduction Factors'!$A$3:$B$46,2,FALSE)*0.75),(100-C308)*(VLOOKUP('Reduction Calculations'!D308,'BMP Reduction Factors'!$A$3:$B$46,2,FALSE)*0.5))</f>
        <v>0</v>
      </c>
      <c r="F308" s="12" t="s">
        <v>1</v>
      </c>
      <c r="G308" s="15">
        <f>IF((E308+C308)&lt;80,(100-E308-C308)*(VLOOKUP('Reduction Calculations'!F308,'BMP Reduction Factors'!$A$3:$B$46,2,FALSE)*0.75),(100-E308-C308)*(VLOOKUP('Reduction Calculations'!F308,'BMP Reduction Factors'!$A$3:$B$46,2,FALSE)*0.5))</f>
        <v>0</v>
      </c>
      <c r="H308" s="13">
        <f>SUM('Reduction Calculations'!C308,E308,G308)/100</f>
        <v>0</v>
      </c>
    </row>
    <row r="309" spans="1:8" ht="39" customHeight="1" thickBot="1" x14ac:dyDescent="0.3">
      <c r="A309" s="21" t="str">
        <f t="array" ref="A309">IFERROR(INDEX('ALCAD Input'!A$2:A$600,SMALL(IF('ALCAD Input'!$T$2:$T$600=10,ROW('ALCAD Input'!A$2:A$600)-ROW('ALCAD Input'!A$2)+1),ROWS('ALCAD Input'!A$2:A306))),"")</f>
        <v/>
      </c>
      <c r="B309" s="12" t="s">
        <v>1</v>
      </c>
      <c r="C309" s="14">
        <f>(100*VLOOKUP('Reduction Calculations'!B309,'BMP Reduction Factors'!$A$3:$B$46,2,FALSE))</f>
        <v>0</v>
      </c>
      <c r="D309" s="12" t="s">
        <v>1</v>
      </c>
      <c r="E309" s="15">
        <f>IF(C309&lt;80,(100-C309)*(VLOOKUP('Reduction Calculations'!D309,'BMP Reduction Factors'!$A$3:$B$46,2,FALSE)*0.75),(100-C309)*(VLOOKUP('Reduction Calculations'!D309,'BMP Reduction Factors'!$A$3:$B$46,2,FALSE)*0.5))</f>
        <v>0</v>
      </c>
      <c r="F309" s="12" t="s">
        <v>1</v>
      </c>
      <c r="G309" s="15">
        <f>IF((E309+C309)&lt;80,(100-E309-C309)*(VLOOKUP('Reduction Calculations'!F309,'BMP Reduction Factors'!$A$3:$B$46,2,FALSE)*0.75),(100-E309-C309)*(VLOOKUP('Reduction Calculations'!F309,'BMP Reduction Factors'!$A$3:$B$46,2,FALSE)*0.5))</f>
        <v>0</v>
      </c>
      <c r="H309" s="13">
        <f>SUM('Reduction Calculations'!C309,E309,G309)/100</f>
        <v>0</v>
      </c>
    </row>
    <row r="310" spans="1:8" ht="39" customHeight="1" thickBot="1" x14ac:dyDescent="0.3">
      <c r="A310" s="21" t="str">
        <f t="array" ref="A310">IFERROR(INDEX('ALCAD Input'!A$2:A$600,SMALL(IF('ALCAD Input'!$T$2:$T$600=10,ROW('ALCAD Input'!A$2:A$600)-ROW('ALCAD Input'!A$2)+1),ROWS('ALCAD Input'!A$2:A307))),"")</f>
        <v/>
      </c>
      <c r="B310" s="12" t="s">
        <v>1</v>
      </c>
      <c r="C310" s="14">
        <f>(100*VLOOKUP('Reduction Calculations'!B310,'BMP Reduction Factors'!$A$3:$B$46,2,FALSE))</f>
        <v>0</v>
      </c>
      <c r="D310" s="12" t="s">
        <v>1</v>
      </c>
      <c r="E310" s="15">
        <f>IF(C310&lt;80,(100-C310)*(VLOOKUP('Reduction Calculations'!D310,'BMP Reduction Factors'!$A$3:$B$46,2,FALSE)*0.75),(100-C310)*(VLOOKUP('Reduction Calculations'!D310,'BMP Reduction Factors'!$A$3:$B$46,2,FALSE)*0.5))</f>
        <v>0</v>
      </c>
      <c r="F310" s="12" t="s">
        <v>1</v>
      </c>
      <c r="G310" s="15">
        <f>IF((E310+C310)&lt;80,(100-E310-C310)*(VLOOKUP('Reduction Calculations'!F310,'BMP Reduction Factors'!$A$3:$B$46,2,FALSE)*0.75),(100-E310-C310)*(VLOOKUP('Reduction Calculations'!F310,'BMP Reduction Factors'!$A$3:$B$46,2,FALSE)*0.5))</f>
        <v>0</v>
      </c>
      <c r="H310" s="13">
        <f>SUM('Reduction Calculations'!C310,E310,G310)/100</f>
        <v>0</v>
      </c>
    </row>
    <row r="311" spans="1:8" ht="39" customHeight="1" thickBot="1" x14ac:dyDescent="0.3">
      <c r="A311" s="21" t="str">
        <f t="array" ref="A311">IFERROR(INDEX('ALCAD Input'!A$2:A$600,SMALL(IF('ALCAD Input'!$T$2:$T$600=10,ROW('ALCAD Input'!A$2:A$600)-ROW('ALCAD Input'!A$2)+1),ROWS('ALCAD Input'!A$2:A308))),"")</f>
        <v/>
      </c>
      <c r="B311" s="12" t="s">
        <v>1</v>
      </c>
      <c r="C311" s="14">
        <f>(100*VLOOKUP('Reduction Calculations'!B311,'BMP Reduction Factors'!$A$3:$B$46,2,FALSE))</f>
        <v>0</v>
      </c>
      <c r="D311" s="12" t="s">
        <v>1</v>
      </c>
      <c r="E311" s="15">
        <f>IF(C311&lt;80,(100-C311)*(VLOOKUP('Reduction Calculations'!D311,'BMP Reduction Factors'!$A$3:$B$46,2,FALSE)*0.75),(100-C311)*(VLOOKUP('Reduction Calculations'!D311,'BMP Reduction Factors'!$A$3:$B$46,2,FALSE)*0.5))</f>
        <v>0</v>
      </c>
      <c r="F311" s="12" t="s">
        <v>1</v>
      </c>
      <c r="G311" s="15">
        <f>IF((E311+C311)&lt;80,(100-E311-C311)*(VLOOKUP('Reduction Calculations'!F311,'BMP Reduction Factors'!$A$3:$B$46,2,FALSE)*0.75),(100-E311-C311)*(VLOOKUP('Reduction Calculations'!F311,'BMP Reduction Factors'!$A$3:$B$46,2,FALSE)*0.5))</f>
        <v>0</v>
      </c>
      <c r="H311" s="13">
        <f>SUM('Reduction Calculations'!C311,E311,G311)/100</f>
        <v>0</v>
      </c>
    </row>
    <row r="312" spans="1:8" ht="39" customHeight="1" thickBot="1" x14ac:dyDescent="0.3">
      <c r="A312" s="21" t="str">
        <f t="array" ref="A312">IFERROR(INDEX('ALCAD Input'!A$2:A$600,SMALL(IF('ALCAD Input'!$T$2:$T$600=10,ROW('ALCAD Input'!A$2:A$600)-ROW('ALCAD Input'!A$2)+1),ROWS('ALCAD Input'!A$2:A309))),"")</f>
        <v/>
      </c>
      <c r="B312" s="12" t="s">
        <v>1</v>
      </c>
      <c r="C312" s="14">
        <f>(100*VLOOKUP('Reduction Calculations'!B312,'BMP Reduction Factors'!$A$3:$B$46,2,FALSE))</f>
        <v>0</v>
      </c>
      <c r="D312" s="12" t="s">
        <v>1</v>
      </c>
      <c r="E312" s="15">
        <f>IF(C312&lt;80,(100-C312)*(VLOOKUP('Reduction Calculations'!D312,'BMP Reduction Factors'!$A$3:$B$46,2,FALSE)*0.75),(100-C312)*(VLOOKUP('Reduction Calculations'!D312,'BMP Reduction Factors'!$A$3:$B$46,2,FALSE)*0.5))</f>
        <v>0</v>
      </c>
      <c r="F312" s="12" t="s">
        <v>1</v>
      </c>
      <c r="G312" s="15">
        <f>IF((E312+C312)&lt;80,(100-E312-C312)*(VLOOKUP('Reduction Calculations'!F312,'BMP Reduction Factors'!$A$3:$B$46,2,FALSE)*0.75),(100-E312-C312)*(VLOOKUP('Reduction Calculations'!F312,'BMP Reduction Factors'!$A$3:$B$46,2,FALSE)*0.5))</f>
        <v>0</v>
      </c>
      <c r="H312" s="13">
        <f>SUM('Reduction Calculations'!C312,E312,G312)/100</f>
        <v>0</v>
      </c>
    </row>
    <row r="313" spans="1:8" ht="39" customHeight="1" thickBot="1" x14ac:dyDescent="0.3">
      <c r="A313" s="21" t="str">
        <f t="array" ref="A313">IFERROR(INDEX('ALCAD Input'!A$2:A$600,SMALL(IF('ALCAD Input'!$T$2:$T$600=10,ROW('ALCAD Input'!A$2:A$600)-ROW('ALCAD Input'!A$2)+1),ROWS('ALCAD Input'!A$2:A310))),"")</f>
        <v/>
      </c>
      <c r="B313" s="12" t="s">
        <v>1</v>
      </c>
      <c r="C313" s="14">
        <f>(100*VLOOKUP('Reduction Calculations'!B313,'BMP Reduction Factors'!$A$3:$B$46,2,FALSE))</f>
        <v>0</v>
      </c>
      <c r="D313" s="12" t="s">
        <v>1</v>
      </c>
      <c r="E313" s="15">
        <f>IF(C313&lt;80,(100-C313)*(VLOOKUP('Reduction Calculations'!D313,'BMP Reduction Factors'!$A$3:$B$46,2,FALSE)*0.75),(100-C313)*(VLOOKUP('Reduction Calculations'!D313,'BMP Reduction Factors'!$A$3:$B$46,2,FALSE)*0.5))</f>
        <v>0</v>
      </c>
      <c r="F313" s="12" t="s">
        <v>1</v>
      </c>
      <c r="G313" s="15">
        <f>IF((E313+C313)&lt;80,(100-E313-C313)*(VLOOKUP('Reduction Calculations'!F313,'BMP Reduction Factors'!$A$3:$B$46,2,FALSE)*0.75),(100-E313-C313)*(VLOOKUP('Reduction Calculations'!F313,'BMP Reduction Factors'!$A$3:$B$46,2,FALSE)*0.5))</f>
        <v>0</v>
      </c>
      <c r="H313" s="13">
        <f>SUM('Reduction Calculations'!C313,E313,G313)/100</f>
        <v>0</v>
      </c>
    </row>
    <row r="314" spans="1:8" ht="39" customHeight="1" thickBot="1" x14ac:dyDescent="0.3">
      <c r="A314" s="21" t="str">
        <f t="array" ref="A314">IFERROR(INDEX('ALCAD Input'!A$2:A$600,SMALL(IF('ALCAD Input'!$T$2:$T$600=10,ROW('ALCAD Input'!A$2:A$600)-ROW('ALCAD Input'!A$2)+1),ROWS('ALCAD Input'!A$2:A311))),"")</f>
        <v/>
      </c>
      <c r="B314" s="12" t="s">
        <v>1</v>
      </c>
      <c r="C314" s="14">
        <f>(100*VLOOKUP('Reduction Calculations'!B314,'BMP Reduction Factors'!$A$3:$B$46,2,FALSE))</f>
        <v>0</v>
      </c>
      <c r="D314" s="12" t="s">
        <v>1</v>
      </c>
      <c r="E314" s="15">
        <f>IF(C314&lt;80,(100-C314)*(VLOOKUP('Reduction Calculations'!D314,'BMP Reduction Factors'!$A$3:$B$46,2,FALSE)*0.75),(100-C314)*(VLOOKUP('Reduction Calculations'!D314,'BMP Reduction Factors'!$A$3:$B$46,2,FALSE)*0.5))</f>
        <v>0</v>
      </c>
      <c r="F314" s="12" t="s">
        <v>1</v>
      </c>
      <c r="G314" s="15">
        <f>IF((E314+C314)&lt;80,(100-E314-C314)*(VLOOKUP('Reduction Calculations'!F314,'BMP Reduction Factors'!$A$3:$B$46,2,FALSE)*0.75),(100-E314-C314)*(VLOOKUP('Reduction Calculations'!F314,'BMP Reduction Factors'!$A$3:$B$46,2,FALSE)*0.5))</f>
        <v>0</v>
      </c>
      <c r="H314" s="13">
        <f>SUM('Reduction Calculations'!C314,E314,G314)/100</f>
        <v>0</v>
      </c>
    </row>
    <row r="315" spans="1:8" ht="39" customHeight="1" thickBot="1" x14ac:dyDescent="0.3">
      <c r="A315" s="21" t="str">
        <f t="array" ref="A315">IFERROR(INDEX('ALCAD Input'!A$2:A$600,SMALL(IF('ALCAD Input'!$T$2:$T$600=10,ROW('ALCAD Input'!A$2:A$600)-ROW('ALCAD Input'!A$2)+1),ROWS('ALCAD Input'!A$2:A312))),"")</f>
        <v/>
      </c>
      <c r="B315" s="12" t="s">
        <v>1</v>
      </c>
      <c r="C315" s="14">
        <f>(100*VLOOKUP('Reduction Calculations'!B315,'BMP Reduction Factors'!$A$3:$B$46,2,FALSE))</f>
        <v>0</v>
      </c>
      <c r="D315" s="12" t="s">
        <v>1</v>
      </c>
      <c r="E315" s="15">
        <f>IF(C315&lt;80,(100-C315)*(VLOOKUP('Reduction Calculations'!D315,'BMP Reduction Factors'!$A$3:$B$46,2,FALSE)*0.75),(100-C315)*(VLOOKUP('Reduction Calculations'!D315,'BMP Reduction Factors'!$A$3:$B$46,2,FALSE)*0.5))</f>
        <v>0</v>
      </c>
      <c r="F315" s="12" t="s">
        <v>1</v>
      </c>
      <c r="G315" s="15">
        <f>IF((E315+C315)&lt;80,(100-E315-C315)*(VLOOKUP('Reduction Calculations'!F315,'BMP Reduction Factors'!$A$3:$B$46,2,FALSE)*0.75),(100-E315-C315)*(VLOOKUP('Reduction Calculations'!F315,'BMP Reduction Factors'!$A$3:$B$46,2,FALSE)*0.5))</f>
        <v>0</v>
      </c>
      <c r="H315" s="13">
        <f>SUM('Reduction Calculations'!C315,E315,G315)/100</f>
        <v>0</v>
      </c>
    </row>
    <row r="316" spans="1:8" ht="39" customHeight="1" thickBot="1" x14ac:dyDescent="0.3">
      <c r="A316" s="21" t="str">
        <f t="array" ref="A316">IFERROR(INDEX('ALCAD Input'!A$2:A$600,SMALL(IF('ALCAD Input'!$T$2:$T$600=10,ROW('ALCAD Input'!A$2:A$600)-ROW('ALCAD Input'!A$2)+1),ROWS('ALCAD Input'!A$2:A313))),"")</f>
        <v/>
      </c>
      <c r="B316" s="12" t="s">
        <v>1</v>
      </c>
      <c r="C316" s="14">
        <f>(100*VLOOKUP('Reduction Calculations'!B316,'BMP Reduction Factors'!$A$3:$B$46,2,FALSE))</f>
        <v>0</v>
      </c>
      <c r="D316" s="12" t="s">
        <v>1</v>
      </c>
      <c r="E316" s="15">
        <f>IF(C316&lt;80,(100-C316)*(VLOOKUP('Reduction Calculations'!D316,'BMP Reduction Factors'!$A$3:$B$46,2,FALSE)*0.75),(100-C316)*(VLOOKUP('Reduction Calculations'!D316,'BMP Reduction Factors'!$A$3:$B$46,2,FALSE)*0.5))</f>
        <v>0</v>
      </c>
      <c r="F316" s="12" t="s">
        <v>1</v>
      </c>
      <c r="G316" s="15">
        <f>IF((E316+C316)&lt;80,(100-E316-C316)*(VLOOKUP('Reduction Calculations'!F316,'BMP Reduction Factors'!$A$3:$B$46,2,FALSE)*0.75),(100-E316-C316)*(VLOOKUP('Reduction Calculations'!F316,'BMP Reduction Factors'!$A$3:$B$46,2,FALSE)*0.5))</f>
        <v>0</v>
      </c>
      <c r="H316" s="13">
        <f>SUM('Reduction Calculations'!C316,E316,G316)/100</f>
        <v>0</v>
      </c>
    </row>
    <row r="317" spans="1:8" ht="39" customHeight="1" thickBot="1" x14ac:dyDescent="0.3">
      <c r="A317" s="21" t="str">
        <f t="array" ref="A317">IFERROR(INDEX('ALCAD Input'!A$2:A$600,SMALL(IF('ALCAD Input'!$T$2:$T$600=10,ROW('ALCAD Input'!A$2:A$600)-ROW('ALCAD Input'!A$2)+1),ROWS('ALCAD Input'!A$2:A314))),"")</f>
        <v/>
      </c>
      <c r="B317" s="12" t="s">
        <v>1</v>
      </c>
      <c r="C317" s="14">
        <f>(100*VLOOKUP('Reduction Calculations'!B317,'BMP Reduction Factors'!$A$3:$B$46,2,FALSE))</f>
        <v>0</v>
      </c>
      <c r="D317" s="12" t="s">
        <v>1</v>
      </c>
      <c r="E317" s="15">
        <f>IF(C317&lt;80,(100-C317)*(VLOOKUP('Reduction Calculations'!D317,'BMP Reduction Factors'!$A$3:$B$46,2,FALSE)*0.75),(100-C317)*(VLOOKUP('Reduction Calculations'!D317,'BMP Reduction Factors'!$A$3:$B$46,2,FALSE)*0.5))</f>
        <v>0</v>
      </c>
      <c r="F317" s="12" t="s">
        <v>1</v>
      </c>
      <c r="G317" s="15">
        <f>IF((E317+C317)&lt;80,(100-E317-C317)*(VLOOKUP('Reduction Calculations'!F317,'BMP Reduction Factors'!$A$3:$B$46,2,FALSE)*0.75),(100-E317-C317)*(VLOOKUP('Reduction Calculations'!F317,'BMP Reduction Factors'!$A$3:$B$46,2,FALSE)*0.5))</f>
        <v>0</v>
      </c>
      <c r="H317" s="13">
        <f>SUM('Reduction Calculations'!C317,E317,G317)/100</f>
        <v>0</v>
      </c>
    </row>
    <row r="318" spans="1:8" ht="39" customHeight="1" thickBot="1" x14ac:dyDescent="0.3">
      <c r="A318" s="21" t="str">
        <f t="array" ref="A318">IFERROR(INDEX('ALCAD Input'!A$2:A$600,SMALL(IF('ALCAD Input'!$T$2:$T$600=10,ROW('ALCAD Input'!A$2:A$600)-ROW('ALCAD Input'!A$2)+1),ROWS('ALCAD Input'!A$2:A315))),"")</f>
        <v/>
      </c>
      <c r="B318" s="12" t="s">
        <v>1</v>
      </c>
      <c r="C318" s="14">
        <f>(100*VLOOKUP('Reduction Calculations'!B318,'BMP Reduction Factors'!$A$3:$B$46,2,FALSE))</f>
        <v>0</v>
      </c>
      <c r="D318" s="12" t="s">
        <v>1</v>
      </c>
      <c r="E318" s="15">
        <f>IF(C318&lt;80,(100-C318)*(VLOOKUP('Reduction Calculations'!D318,'BMP Reduction Factors'!$A$3:$B$46,2,FALSE)*0.75),(100-C318)*(VLOOKUP('Reduction Calculations'!D318,'BMP Reduction Factors'!$A$3:$B$46,2,FALSE)*0.5))</f>
        <v>0</v>
      </c>
      <c r="F318" s="12" t="s">
        <v>1</v>
      </c>
      <c r="G318" s="15">
        <f>IF((E318+C318)&lt;80,(100-E318-C318)*(VLOOKUP('Reduction Calculations'!F318,'BMP Reduction Factors'!$A$3:$B$46,2,FALSE)*0.75),(100-E318-C318)*(VLOOKUP('Reduction Calculations'!F318,'BMP Reduction Factors'!$A$3:$B$46,2,FALSE)*0.5))</f>
        <v>0</v>
      </c>
      <c r="H318" s="13">
        <f>SUM('Reduction Calculations'!C318,E318,G318)/100</f>
        <v>0</v>
      </c>
    </row>
    <row r="319" spans="1:8" ht="39" customHeight="1" thickBot="1" x14ac:dyDescent="0.3">
      <c r="A319" s="21" t="str">
        <f t="array" ref="A319">IFERROR(INDEX('ALCAD Input'!A$2:A$600,SMALL(IF('ALCAD Input'!$T$2:$T$600=10,ROW('ALCAD Input'!A$2:A$600)-ROW('ALCAD Input'!A$2)+1),ROWS('ALCAD Input'!A$2:A316))),"")</f>
        <v/>
      </c>
      <c r="B319" s="12" t="s">
        <v>1</v>
      </c>
      <c r="C319" s="14">
        <f>(100*VLOOKUP('Reduction Calculations'!B319,'BMP Reduction Factors'!$A$3:$B$46,2,FALSE))</f>
        <v>0</v>
      </c>
      <c r="D319" s="12" t="s">
        <v>1</v>
      </c>
      <c r="E319" s="15">
        <f>IF(C319&lt;80,(100-C319)*(VLOOKUP('Reduction Calculations'!D319,'BMP Reduction Factors'!$A$3:$B$46,2,FALSE)*0.75),(100-C319)*(VLOOKUP('Reduction Calculations'!D319,'BMP Reduction Factors'!$A$3:$B$46,2,FALSE)*0.5))</f>
        <v>0</v>
      </c>
      <c r="F319" s="12" t="s">
        <v>1</v>
      </c>
      <c r="G319" s="15">
        <f>IF((E319+C319)&lt;80,(100-E319-C319)*(VLOOKUP('Reduction Calculations'!F319,'BMP Reduction Factors'!$A$3:$B$46,2,FALSE)*0.75),(100-E319-C319)*(VLOOKUP('Reduction Calculations'!F319,'BMP Reduction Factors'!$A$3:$B$46,2,FALSE)*0.5))</f>
        <v>0</v>
      </c>
      <c r="H319" s="13">
        <f>SUM('Reduction Calculations'!C319,E319,G319)/100</f>
        <v>0</v>
      </c>
    </row>
    <row r="320" spans="1:8" ht="39" customHeight="1" thickBot="1" x14ac:dyDescent="0.3">
      <c r="A320" s="21" t="str">
        <f t="array" ref="A320">IFERROR(INDEX('ALCAD Input'!A$2:A$600,SMALL(IF('ALCAD Input'!$T$2:$T$600=10,ROW('ALCAD Input'!A$2:A$600)-ROW('ALCAD Input'!A$2)+1),ROWS('ALCAD Input'!A$2:A317))),"")</f>
        <v/>
      </c>
      <c r="B320" s="12" t="s">
        <v>1</v>
      </c>
      <c r="C320" s="14">
        <f>(100*VLOOKUP('Reduction Calculations'!B320,'BMP Reduction Factors'!$A$3:$B$46,2,FALSE))</f>
        <v>0</v>
      </c>
      <c r="D320" s="12" t="s">
        <v>1</v>
      </c>
      <c r="E320" s="15">
        <f>IF(C320&lt;80,(100-C320)*(VLOOKUP('Reduction Calculations'!D320,'BMP Reduction Factors'!$A$3:$B$46,2,FALSE)*0.75),(100-C320)*(VLOOKUP('Reduction Calculations'!D320,'BMP Reduction Factors'!$A$3:$B$46,2,FALSE)*0.5))</f>
        <v>0</v>
      </c>
      <c r="F320" s="12" t="s">
        <v>1</v>
      </c>
      <c r="G320" s="15">
        <f>IF((E320+C320)&lt;80,(100-E320-C320)*(VLOOKUP('Reduction Calculations'!F320,'BMP Reduction Factors'!$A$3:$B$46,2,FALSE)*0.75),(100-E320-C320)*(VLOOKUP('Reduction Calculations'!F320,'BMP Reduction Factors'!$A$3:$B$46,2,FALSE)*0.5))</f>
        <v>0</v>
      </c>
      <c r="H320" s="13">
        <f>SUM('Reduction Calculations'!C320,E320,G320)/100</f>
        <v>0</v>
      </c>
    </row>
    <row r="321" spans="1:8" ht="39" customHeight="1" thickBot="1" x14ac:dyDescent="0.3">
      <c r="A321" s="21" t="str">
        <f t="array" ref="A321">IFERROR(INDEX('ALCAD Input'!A$2:A$600,SMALL(IF('ALCAD Input'!$T$2:$T$600=10,ROW('ALCAD Input'!A$2:A$600)-ROW('ALCAD Input'!A$2)+1),ROWS('ALCAD Input'!A$2:A318))),"")</f>
        <v/>
      </c>
      <c r="B321" s="12" t="s">
        <v>1</v>
      </c>
      <c r="C321" s="14">
        <f>(100*VLOOKUP('Reduction Calculations'!B321,'BMP Reduction Factors'!$A$3:$B$46,2,FALSE))</f>
        <v>0</v>
      </c>
      <c r="D321" s="12" t="s">
        <v>1</v>
      </c>
      <c r="E321" s="15">
        <f>IF(C321&lt;80,(100-C321)*(VLOOKUP('Reduction Calculations'!D321,'BMP Reduction Factors'!$A$3:$B$46,2,FALSE)*0.75),(100-C321)*(VLOOKUP('Reduction Calculations'!D321,'BMP Reduction Factors'!$A$3:$B$46,2,FALSE)*0.5))</f>
        <v>0</v>
      </c>
      <c r="F321" s="12" t="s">
        <v>1</v>
      </c>
      <c r="G321" s="15">
        <f>IF((E321+C321)&lt;80,(100-E321-C321)*(VLOOKUP('Reduction Calculations'!F321,'BMP Reduction Factors'!$A$3:$B$46,2,FALSE)*0.75),(100-E321-C321)*(VLOOKUP('Reduction Calculations'!F321,'BMP Reduction Factors'!$A$3:$B$46,2,FALSE)*0.5))</f>
        <v>0</v>
      </c>
      <c r="H321" s="13">
        <f>SUM('Reduction Calculations'!C321,E321,G321)/100</f>
        <v>0</v>
      </c>
    </row>
    <row r="322" spans="1:8" ht="39" customHeight="1" thickBot="1" x14ac:dyDescent="0.3">
      <c r="A322" s="21" t="str">
        <f t="array" ref="A322">IFERROR(INDEX('ALCAD Input'!A$2:A$600,SMALL(IF('ALCAD Input'!$T$2:$T$600=10,ROW('ALCAD Input'!A$2:A$600)-ROW('ALCAD Input'!A$2)+1),ROWS('ALCAD Input'!A$2:A319))),"")</f>
        <v/>
      </c>
      <c r="B322" s="12" t="s">
        <v>1</v>
      </c>
      <c r="C322" s="14">
        <f>(100*VLOOKUP('Reduction Calculations'!B322,'BMP Reduction Factors'!$A$3:$B$46,2,FALSE))</f>
        <v>0</v>
      </c>
      <c r="D322" s="12" t="s">
        <v>1</v>
      </c>
      <c r="E322" s="15">
        <f>IF(C322&lt;80,(100-C322)*(VLOOKUP('Reduction Calculations'!D322,'BMP Reduction Factors'!$A$3:$B$46,2,FALSE)*0.75),(100-C322)*(VLOOKUP('Reduction Calculations'!D322,'BMP Reduction Factors'!$A$3:$B$46,2,FALSE)*0.5))</f>
        <v>0</v>
      </c>
      <c r="F322" s="12" t="s">
        <v>1</v>
      </c>
      <c r="G322" s="15">
        <f>IF((E322+C322)&lt;80,(100-E322-C322)*(VLOOKUP('Reduction Calculations'!F322,'BMP Reduction Factors'!$A$3:$B$46,2,FALSE)*0.75),(100-E322-C322)*(VLOOKUP('Reduction Calculations'!F322,'BMP Reduction Factors'!$A$3:$B$46,2,FALSE)*0.5))</f>
        <v>0</v>
      </c>
      <c r="H322" s="13">
        <f>SUM('Reduction Calculations'!C322,E322,G322)/100</f>
        <v>0</v>
      </c>
    </row>
    <row r="323" spans="1:8" ht="39" customHeight="1" thickBot="1" x14ac:dyDescent="0.3">
      <c r="A323" s="21" t="str">
        <f t="array" ref="A323">IFERROR(INDEX('ALCAD Input'!A$2:A$600,SMALL(IF('ALCAD Input'!$T$2:$T$600=10,ROW('ALCAD Input'!A$2:A$600)-ROW('ALCAD Input'!A$2)+1),ROWS('ALCAD Input'!A$2:A320))),"")</f>
        <v/>
      </c>
      <c r="B323" s="12" t="s">
        <v>1</v>
      </c>
      <c r="C323" s="14">
        <f>(100*VLOOKUP('Reduction Calculations'!B323,'BMP Reduction Factors'!$A$3:$B$46,2,FALSE))</f>
        <v>0</v>
      </c>
      <c r="D323" s="12" t="s">
        <v>1</v>
      </c>
      <c r="E323" s="15">
        <f>IF(C323&lt;80,(100-C323)*(VLOOKUP('Reduction Calculations'!D323,'BMP Reduction Factors'!$A$3:$B$46,2,FALSE)*0.75),(100-C323)*(VLOOKUP('Reduction Calculations'!D323,'BMP Reduction Factors'!$A$3:$B$46,2,FALSE)*0.5))</f>
        <v>0</v>
      </c>
      <c r="F323" s="12" t="s">
        <v>1</v>
      </c>
      <c r="G323" s="15">
        <f>IF((E323+C323)&lt;80,(100-E323-C323)*(VLOOKUP('Reduction Calculations'!F323,'BMP Reduction Factors'!$A$3:$B$46,2,FALSE)*0.75),(100-E323-C323)*(VLOOKUP('Reduction Calculations'!F323,'BMP Reduction Factors'!$A$3:$B$46,2,FALSE)*0.5))</f>
        <v>0</v>
      </c>
      <c r="H323" s="13">
        <f>SUM('Reduction Calculations'!C323,E323,G323)/100</f>
        <v>0</v>
      </c>
    </row>
    <row r="324" spans="1:8" ht="39" customHeight="1" thickBot="1" x14ac:dyDescent="0.3">
      <c r="A324" s="21" t="str">
        <f t="array" ref="A324">IFERROR(INDEX('ALCAD Input'!A$2:A$600,SMALL(IF('ALCAD Input'!$T$2:$T$600=10,ROW('ALCAD Input'!A$2:A$600)-ROW('ALCAD Input'!A$2)+1),ROWS('ALCAD Input'!A$2:A321))),"")</f>
        <v/>
      </c>
      <c r="B324" s="12" t="s">
        <v>1</v>
      </c>
      <c r="C324" s="14">
        <f>(100*VLOOKUP('Reduction Calculations'!B324,'BMP Reduction Factors'!$A$3:$B$46,2,FALSE))</f>
        <v>0</v>
      </c>
      <c r="D324" s="12" t="s">
        <v>1</v>
      </c>
      <c r="E324" s="15">
        <f>IF(C324&lt;80,(100-C324)*(VLOOKUP('Reduction Calculations'!D324,'BMP Reduction Factors'!$A$3:$B$46,2,FALSE)*0.75),(100-C324)*(VLOOKUP('Reduction Calculations'!D324,'BMP Reduction Factors'!$A$3:$B$46,2,FALSE)*0.5))</f>
        <v>0</v>
      </c>
      <c r="F324" s="12" t="s">
        <v>1</v>
      </c>
      <c r="G324" s="15">
        <f>IF((E324+C324)&lt;80,(100-E324-C324)*(VLOOKUP('Reduction Calculations'!F324,'BMP Reduction Factors'!$A$3:$B$46,2,FALSE)*0.75),(100-E324-C324)*(VLOOKUP('Reduction Calculations'!F324,'BMP Reduction Factors'!$A$3:$B$46,2,FALSE)*0.5))</f>
        <v>0</v>
      </c>
      <c r="H324" s="13">
        <f>SUM('Reduction Calculations'!C324,E324,G324)/100</f>
        <v>0</v>
      </c>
    </row>
    <row r="325" spans="1:8" ht="39" customHeight="1" thickBot="1" x14ac:dyDescent="0.3">
      <c r="A325" s="21" t="str">
        <f t="array" ref="A325">IFERROR(INDEX('ALCAD Input'!A$2:A$600,SMALL(IF('ALCAD Input'!$T$2:$T$600=10,ROW('ALCAD Input'!A$2:A$600)-ROW('ALCAD Input'!A$2)+1),ROWS('ALCAD Input'!A$2:A322))),"")</f>
        <v/>
      </c>
      <c r="B325" s="12" t="s">
        <v>1</v>
      </c>
      <c r="C325" s="14">
        <f>(100*VLOOKUP('Reduction Calculations'!B325,'BMP Reduction Factors'!$A$3:$B$46,2,FALSE))</f>
        <v>0</v>
      </c>
      <c r="D325" s="12" t="s">
        <v>1</v>
      </c>
      <c r="E325" s="15">
        <f>IF(C325&lt;80,(100-C325)*(VLOOKUP('Reduction Calculations'!D325,'BMP Reduction Factors'!$A$3:$B$46,2,FALSE)*0.75),(100-C325)*(VLOOKUP('Reduction Calculations'!D325,'BMP Reduction Factors'!$A$3:$B$46,2,FALSE)*0.5))</f>
        <v>0</v>
      </c>
      <c r="F325" s="12" t="s">
        <v>1</v>
      </c>
      <c r="G325" s="15">
        <f>IF((E325+C325)&lt;80,(100-E325-C325)*(VLOOKUP('Reduction Calculations'!F325,'BMP Reduction Factors'!$A$3:$B$46,2,FALSE)*0.75),(100-E325-C325)*(VLOOKUP('Reduction Calculations'!F325,'BMP Reduction Factors'!$A$3:$B$46,2,FALSE)*0.5))</f>
        <v>0</v>
      </c>
      <c r="H325" s="13">
        <f>SUM('Reduction Calculations'!C325,E325,G325)/100</f>
        <v>0</v>
      </c>
    </row>
    <row r="326" spans="1:8" ht="39" customHeight="1" thickBot="1" x14ac:dyDescent="0.3">
      <c r="A326" s="21" t="str">
        <f t="array" ref="A326">IFERROR(INDEX('ALCAD Input'!A$2:A$600,SMALL(IF('ALCAD Input'!$T$2:$T$600=10,ROW('ALCAD Input'!A$2:A$600)-ROW('ALCAD Input'!A$2)+1),ROWS('ALCAD Input'!A$2:A323))),"")</f>
        <v/>
      </c>
      <c r="B326" s="12" t="s">
        <v>1</v>
      </c>
      <c r="C326" s="14">
        <f>(100*VLOOKUP('Reduction Calculations'!B326,'BMP Reduction Factors'!$A$3:$B$46,2,FALSE))</f>
        <v>0</v>
      </c>
      <c r="D326" s="12" t="s">
        <v>1</v>
      </c>
      <c r="E326" s="15">
        <f>IF(C326&lt;80,(100-C326)*(VLOOKUP('Reduction Calculations'!D326,'BMP Reduction Factors'!$A$3:$B$46,2,FALSE)*0.75),(100-C326)*(VLOOKUP('Reduction Calculations'!D326,'BMP Reduction Factors'!$A$3:$B$46,2,FALSE)*0.5))</f>
        <v>0</v>
      </c>
      <c r="F326" s="12" t="s">
        <v>1</v>
      </c>
      <c r="G326" s="15">
        <f>IF((E326+C326)&lt;80,(100-E326-C326)*(VLOOKUP('Reduction Calculations'!F326,'BMP Reduction Factors'!$A$3:$B$46,2,FALSE)*0.75),(100-E326-C326)*(VLOOKUP('Reduction Calculations'!F326,'BMP Reduction Factors'!$A$3:$B$46,2,FALSE)*0.5))</f>
        <v>0</v>
      </c>
      <c r="H326" s="13">
        <f>SUM('Reduction Calculations'!C326,E326,G326)/100</f>
        <v>0</v>
      </c>
    </row>
    <row r="327" spans="1:8" ht="39" customHeight="1" thickBot="1" x14ac:dyDescent="0.3">
      <c r="A327" s="21" t="str">
        <f t="array" ref="A327">IFERROR(INDEX('ALCAD Input'!A$2:A$600,SMALL(IF('ALCAD Input'!$T$2:$T$600=10,ROW('ALCAD Input'!A$2:A$600)-ROW('ALCAD Input'!A$2)+1),ROWS('ALCAD Input'!A$2:A324))),"")</f>
        <v/>
      </c>
      <c r="B327" s="12" t="s">
        <v>1</v>
      </c>
      <c r="C327" s="14">
        <f>(100*VLOOKUP('Reduction Calculations'!B327,'BMP Reduction Factors'!$A$3:$B$46,2,FALSE))</f>
        <v>0</v>
      </c>
      <c r="D327" s="12" t="s">
        <v>1</v>
      </c>
      <c r="E327" s="15">
        <f>IF(C327&lt;80,(100-C327)*(VLOOKUP('Reduction Calculations'!D327,'BMP Reduction Factors'!$A$3:$B$46,2,FALSE)*0.75),(100-C327)*(VLOOKUP('Reduction Calculations'!D327,'BMP Reduction Factors'!$A$3:$B$46,2,FALSE)*0.5))</f>
        <v>0</v>
      </c>
      <c r="F327" s="12" t="s">
        <v>1</v>
      </c>
      <c r="G327" s="15">
        <f>IF((E327+C327)&lt;80,(100-E327-C327)*(VLOOKUP('Reduction Calculations'!F327,'BMP Reduction Factors'!$A$3:$B$46,2,FALSE)*0.75),(100-E327-C327)*(VLOOKUP('Reduction Calculations'!F327,'BMP Reduction Factors'!$A$3:$B$46,2,FALSE)*0.5))</f>
        <v>0</v>
      </c>
      <c r="H327" s="13">
        <f>SUM('Reduction Calculations'!C327,E327,G327)/100</f>
        <v>0</v>
      </c>
    </row>
    <row r="328" spans="1:8" ht="39" customHeight="1" thickBot="1" x14ac:dyDescent="0.3">
      <c r="A328" s="21" t="str">
        <f t="array" ref="A328">IFERROR(INDEX('ALCAD Input'!A$2:A$600,SMALL(IF('ALCAD Input'!$T$2:$T$600=10,ROW('ALCAD Input'!A$2:A$600)-ROW('ALCAD Input'!A$2)+1),ROWS('ALCAD Input'!A$2:A325))),"")</f>
        <v/>
      </c>
      <c r="B328" s="12" t="s">
        <v>1</v>
      </c>
      <c r="C328" s="14">
        <f>(100*VLOOKUP('Reduction Calculations'!B328,'BMP Reduction Factors'!$A$3:$B$46,2,FALSE))</f>
        <v>0</v>
      </c>
      <c r="D328" s="12" t="s">
        <v>1</v>
      </c>
      <c r="E328" s="15">
        <f>IF(C328&lt;80,(100-C328)*(VLOOKUP('Reduction Calculations'!D328,'BMP Reduction Factors'!$A$3:$B$46,2,FALSE)*0.75),(100-C328)*(VLOOKUP('Reduction Calculations'!D328,'BMP Reduction Factors'!$A$3:$B$46,2,FALSE)*0.5))</f>
        <v>0</v>
      </c>
      <c r="F328" s="12" t="s">
        <v>1</v>
      </c>
      <c r="G328" s="15">
        <f>IF((E328+C328)&lt;80,(100-E328-C328)*(VLOOKUP('Reduction Calculations'!F328,'BMP Reduction Factors'!$A$3:$B$46,2,FALSE)*0.75),(100-E328-C328)*(VLOOKUP('Reduction Calculations'!F328,'BMP Reduction Factors'!$A$3:$B$46,2,FALSE)*0.5))</f>
        <v>0</v>
      </c>
      <c r="H328" s="13">
        <f>SUM('Reduction Calculations'!C328,E328,G328)/100</f>
        <v>0</v>
      </c>
    </row>
    <row r="329" spans="1:8" ht="39" customHeight="1" thickBot="1" x14ac:dyDescent="0.3">
      <c r="A329" s="21" t="str">
        <f t="array" ref="A329">IFERROR(INDEX('ALCAD Input'!A$2:A$600,SMALL(IF('ALCAD Input'!$T$2:$T$600=10,ROW('ALCAD Input'!A$2:A$600)-ROW('ALCAD Input'!A$2)+1),ROWS('ALCAD Input'!A$2:A326))),"")</f>
        <v/>
      </c>
      <c r="B329" s="12" t="s">
        <v>1</v>
      </c>
      <c r="C329" s="14">
        <f>(100*VLOOKUP('Reduction Calculations'!B329,'BMP Reduction Factors'!$A$3:$B$46,2,FALSE))</f>
        <v>0</v>
      </c>
      <c r="D329" s="12" t="s">
        <v>1</v>
      </c>
      <c r="E329" s="15">
        <f>IF(C329&lt;80,(100-C329)*(VLOOKUP('Reduction Calculations'!D329,'BMP Reduction Factors'!$A$3:$B$46,2,FALSE)*0.75),(100-C329)*(VLOOKUP('Reduction Calculations'!D329,'BMP Reduction Factors'!$A$3:$B$46,2,FALSE)*0.5))</f>
        <v>0</v>
      </c>
      <c r="F329" s="12" t="s">
        <v>1</v>
      </c>
      <c r="G329" s="15">
        <f>IF((E329+C329)&lt;80,(100-E329-C329)*(VLOOKUP('Reduction Calculations'!F329,'BMP Reduction Factors'!$A$3:$B$46,2,FALSE)*0.75),(100-E329-C329)*(VLOOKUP('Reduction Calculations'!F329,'BMP Reduction Factors'!$A$3:$B$46,2,FALSE)*0.5))</f>
        <v>0</v>
      </c>
      <c r="H329" s="13">
        <f>SUM('Reduction Calculations'!C329,E329,G329)/100</f>
        <v>0</v>
      </c>
    </row>
    <row r="330" spans="1:8" ht="39" customHeight="1" thickBot="1" x14ac:dyDescent="0.3">
      <c r="A330" s="21" t="str">
        <f t="array" ref="A330">IFERROR(INDEX('ALCAD Input'!A$2:A$600,SMALL(IF('ALCAD Input'!$T$2:$T$600=10,ROW('ALCAD Input'!A$2:A$600)-ROW('ALCAD Input'!A$2)+1),ROWS('ALCAD Input'!A$2:A327))),"")</f>
        <v/>
      </c>
      <c r="B330" s="12" t="s">
        <v>1</v>
      </c>
      <c r="C330" s="14">
        <f>(100*VLOOKUP('Reduction Calculations'!B330,'BMP Reduction Factors'!$A$3:$B$46,2,FALSE))</f>
        <v>0</v>
      </c>
      <c r="D330" s="12" t="s">
        <v>1</v>
      </c>
      <c r="E330" s="15">
        <f>IF(C330&lt;80,(100-C330)*(VLOOKUP('Reduction Calculations'!D330,'BMP Reduction Factors'!$A$3:$B$46,2,FALSE)*0.75),(100-C330)*(VLOOKUP('Reduction Calculations'!D330,'BMP Reduction Factors'!$A$3:$B$46,2,FALSE)*0.5))</f>
        <v>0</v>
      </c>
      <c r="F330" s="12" t="s">
        <v>1</v>
      </c>
      <c r="G330" s="15">
        <f>IF((E330+C330)&lt;80,(100-E330-C330)*(VLOOKUP('Reduction Calculations'!F330,'BMP Reduction Factors'!$A$3:$B$46,2,FALSE)*0.75),(100-E330-C330)*(VLOOKUP('Reduction Calculations'!F330,'BMP Reduction Factors'!$A$3:$B$46,2,FALSE)*0.5))</f>
        <v>0</v>
      </c>
      <c r="H330" s="13">
        <f>SUM('Reduction Calculations'!C330,E330,G330)/100</f>
        <v>0</v>
      </c>
    </row>
    <row r="331" spans="1:8" ht="39" customHeight="1" thickBot="1" x14ac:dyDescent="0.3">
      <c r="A331" s="21" t="str">
        <f t="array" ref="A331">IFERROR(INDEX('ALCAD Input'!A$2:A$600,SMALL(IF('ALCAD Input'!$T$2:$T$600=10,ROW('ALCAD Input'!A$2:A$600)-ROW('ALCAD Input'!A$2)+1),ROWS('ALCAD Input'!A$2:A328))),"")</f>
        <v/>
      </c>
      <c r="B331" s="12" t="s">
        <v>1</v>
      </c>
      <c r="C331" s="14">
        <f>(100*VLOOKUP('Reduction Calculations'!B331,'BMP Reduction Factors'!$A$3:$B$46,2,FALSE))</f>
        <v>0</v>
      </c>
      <c r="D331" s="12" t="s">
        <v>1</v>
      </c>
      <c r="E331" s="15">
        <f>IF(C331&lt;80,(100-C331)*(VLOOKUP('Reduction Calculations'!D331,'BMP Reduction Factors'!$A$3:$B$46,2,FALSE)*0.75),(100-C331)*(VLOOKUP('Reduction Calculations'!D331,'BMP Reduction Factors'!$A$3:$B$46,2,FALSE)*0.5))</f>
        <v>0</v>
      </c>
      <c r="F331" s="12" t="s">
        <v>1</v>
      </c>
      <c r="G331" s="15">
        <f>IF((E331+C331)&lt;80,(100-E331-C331)*(VLOOKUP('Reduction Calculations'!F331,'BMP Reduction Factors'!$A$3:$B$46,2,FALSE)*0.75),(100-E331-C331)*(VLOOKUP('Reduction Calculations'!F331,'BMP Reduction Factors'!$A$3:$B$46,2,FALSE)*0.5))</f>
        <v>0</v>
      </c>
      <c r="H331" s="13">
        <f>SUM('Reduction Calculations'!C331,E331,G331)/100</f>
        <v>0</v>
      </c>
    </row>
    <row r="332" spans="1:8" ht="39" customHeight="1" thickBot="1" x14ac:dyDescent="0.3">
      <c r="A332" s="21" t="str">
        <f t="array" ref="A332">IFERROR(INDEX('ALCAD Input'!A$2:A$600,SMALL(IF('ALCAD Input'!$T$2:$T$600=10,ROW('ALCAD Input'!A$2:A$600)-ROW('ALCAD Input'!A$2)+1),ROWS('ALCAD Input'!A$2:A329))),"")</f>
        <v/>
      </c>
      <c r="B332" s="12" t="s">
        <v>1</v>
      </c>
      <c r="C332" s="14">
        <f>(100*VLOOKUP('Reduction Calculations'!B332,'BMP Reduction Factors'!$A$3:$B$46,2,FALSE))</f>
        <v>0</v>
      </c>
      <c r="D332" s="12" t="s">
        <v>1</v>
      </c>
      <c r="E332" s="15">
        <f>IF(C332&lt;80,(100-C332)*(VLOOKUP('Reduction Calculations'!D332,'BMP Reduction Factors'!$A$3:$B$46,2,FALSE)*0.75),(100-C332)*(VLOOKUP('Reduction Calculations'!D332,'BMP Reduction Factors'!$A$3:$B$46,2,FALSE)*0.5))</f>
        <v>0</v>
      </c>
      <c r="F332" s="12" t="s">
        <v>1</v>
      </c>
      <c r="G332" s="15">
        <f>IF((E332+C332)&lt;80,(100-E332-C332)*(VLOOKUP('Reduction Calculations'!F332,'BMP Reduction Factors'!$A$3:$B$46,2,FALSE)*0.75),(100-E332-C332)*(VLOOKUP('Reduction Calculations'!F332,'BMP Reduction Factors'!$A$3:$B$46,2,FALSE)*0.5))</f>
        <v>0</v>
      </c>
      <c r="H332" s="13">
        <f>SUM('Reduction Calculations'!C332,E332,G332)/100</f>
        <v>0</v>
      </c>
    </row>
    <row r="333" spans="1:8" ht="39" customHeight="1" thickBot="1" x14ac:dyDescent="0.3">
      <c r="A333" s="21" t="str">
        <f t="array" ref="A333">IFERROR(INDEX('ALCAD Input'!A$2:A$600,SMALL(IF('ALCAD Input'!$T$2:$T$600=10,ROW('ALCAD Input'!A$2:A$600)-ROW('ALCAD Input'!A$2)+1),ROWS('ALCAD Input'!A$2:A330))),"")</f>
        <v/>
      </c>
      <c r="B333" s="12" t="s">
        <v>1</v>
      </c>
      <c r="C333" s="14">
        <f>(100*VLOOKUP('Reduction Calculations'!B333,'BMP Reduction Factors'!$A$3:$B$46,2,FALSE))</f>
        <v>0</v>
      </c>
      <c r="D333" s="12" t="s">
        <v>1</v>
      </c>
      <c r="E333" s="15">
        <f>IF(C333&lt;80,(100-C333)*(VLOOKUP('Reduction Calculations'!D333,'BMP Reduction Factors'!$A$3:$B$46,2,FALSE)*0.75),(100-C333)*(VLOOKUP('Reduction Calculations'!D333,'BMP Reduction Factors'!$A$3:$B$46,2,FALSE)*0.5))</f>
        <v>0</v>
      </c>
      <c r="F333" s="12" t="s">
        <v>1</v>
      </c>
      <c r="G333" s="15">
        <f>IF((E333+C333)&lt;80,(100-E333-C333)*(VLOOKUP('Reduction Calculations'!F333,'BMP Reduction Factors'!$A$3:$B$46,2,FALSE)*0.75),(100-E333-C333)*(VLOOKUP('Reduction Calculations'!F333,'BMP Reduction Factors'!$A$3:$B$46,2,FALSE)*0.5))</f>
        <v>0</v>
      </c>
      <c r="H333" s="13">
        <f>SUM('Reduction Calculations'!C333,E333,G333)/100</f>
        <v>0</v>
      </c>
    </row>
    <row r="334" spans="1:8" ht="39" customHeight="1" thickBot="1" x14ac:dyDescent="0.3">
      <c r="A334" s="21" t="str">
        <f t="array" ref="A334">IFERROR(INDEX('ALCAD Input'!A$2:A$600,SMALL(IF('ALCAD Input'!$T$2:$T$600=10,ROW('ALCAD Input'!A$2:A$600)-ROW('ALCAD Input'!A$2)+1),ROWS('ALCAD Input'!A$2:A331))),"")</f>
        <v/>
      </c>
      <c r="B334" s="12" t="s">
        <v>1</v>
      </c>
      <c r="C334" s="14">
        <f>(100*VLOOKUP('Reduction Calculations'!B334,'BMP Reduction Factors'!$A$3:$B$46,2,FALSE))</f>
        <v>0</v>
      </c>
      <c r="D334" s="12" t="s">
        <v>1</v>
      </c>
      <c r="E334" s="15">
        <f>IF(C334&lt;80,(100-C334)*(VLOOKUP('Reduction Calculations'!D334,'BMP Reduction Factors'!$A$3:$B$46,2,FALSE)*0.75),(100-C334)*(VLOOKUP('Reduction Calculations'!D334,'BMP Reduction Factors'!$A$3:$B$46,2,FALSE)*0.5))</f>
        <v>0</v>
      </c>
      <c r="F334" s="12" t="s">
        <v>1</v>
      </c>
      <c r="G334" s="15">
        <f>IF((E334+C334)&lt;80,(100-E334-C334)*(VLOOKUP('Reduction Calculations'!F334,'BMP Reduction Factors'!$A$3:$B$46,2,FALSE)*0.75),(100-E334-C334)*(VLOOKUP('Reduction Calculations'!F334,'BMP Reduction Factors'!$A$3:$B$46,2,FALSE)*0.5))</f>
        <v>0</v>
      </c>
      <c r="H334" s="13">
        <f>SUM('Reduction Calculations'!C334,E334,G334)/100</f>
        <v>0</v>
      </c>
    </row>
    <row r="335" spans="1:8" ht="39" customHeight="1" thickBot="1" x14ac:dyDescent="0.3">
      <c r="A335" s="21" t="str">
        <f t="array" ref="A335">IFERROR(INDEX('ALCAD Input'!A$2:A$600,SMALL(IF('ALCAD Input'!$T$2:$T$600=10,ROW('ALCAD Input'!A$2:A$600)-ROW('ALCAD Input'!A$2)+1),ROWS('ALCAD Input'!A$2:A332))),"")</f>
        <v/>
      </c>
      <c r="B335" s="12" t="s">
        <v>1</v>
      </c>
      <c r="C335" s="14">
        <f>(100*VLOOKUP('Reduction Calculations'!B335,'BMP Reduction Factors'!$A$3:$B$46,2,FALSE))</f>
        <v>0</v>
      </c>
      <c r="D335" s="12" t="s">
        <v>1</v>
      </c>
      <c r="E335" s="15">
        <f>IF(C335&lt;80,(100-C335)*(VLOOKUP('Reduction Calculations'!D335,'BMP Reduction Factors'!$A$3:$B$46,2,FALSE)*0.75),(100-C335)*(VLOOKUP('Reduction Calculations'!D335,'BMP Reduction Factors'!$A$3:$B$46,2,FALSE)*0.5))</f>
        <v>0</v>
      </c>
      <c r="F335" s="12" t="s">
        <v>1</v>
      </c>
      <c r="G335" s="15">
        <f>IF((E335+C335)&lt;80,(100-E335-C335)*(VLOOKUP('Reduction Calculations'!F335,'BMP Reduction Factors'!$A$3:$B$46,2,FALSE)*0.75),(100-E335-C335)*(VLOOKUP('Reduction Calculations'!F335,'BMP Reduction Factors'!$A$3:$B$46,2,FALSE)*0.5))</f>
        <v>0</v>
      </c>
      <c r="H335" s="13">
        <f>SUM('Reduction Calculations'!C335,E335,G335)/100</f>
        <v>0</v>
      </c>
    </row>
    <row r="336" spans="1:8" ht="39" customHeight="1" thickBot="1" x14ac:dyDescent="0.3">
      <c r="A336" s="21" t="str">
        <f t="array" ref="A336">IFERROR(INDEX('ALCAD Input'!A$2:A$600,SMALL(IF('ALCAD Input'!$T$2:$T$600=10,ROW('ALCAD Input'!A$2:A$600)-ROW('ALCAD Input'!A$2)+1),ROWS('ALCAD Input'!A$2:A333))),"")</f>
        <v/>
      </c>
      <c r="B336" s="12" t="s">
        <v>1</v>
      </c>
      <c r="C336" s="14">
        <f>(100*VLOOKUP('Reduction Calculations'!B336,'BMP Reduction Factors'!$A$3:$B$46,2,FALSE))</f>
        <v>0</v>
      </c>
      <c r="D336" s="12" t="s">
        <v>1</v>
      </c>
      <c r="E336" s="15">
        <f>IF(C336&lt;80,(100-C336)*(VLOOKUP('Reduction Calculations'!D336,'BMP Reduction Factors'!$A$3:$B$46,2,FALSE)*0.75),(100-C336)*(VLOOKUP('Reduction Calculations'!D336,'BMP Reduction Factors'!$A$3:$B$46,2,FALSE)*0.5))</f>
        <v>0</v>
      </c>
      <c r="F336" s="12" t="s">
        <v>1</v>
      </c>
      <c r="G336" s="15">
        <f>IF((E336+C336)&lt;80,(100-E336-C336)*(VLOOKUP('Reduction Calculations'!F336,'BMP Reduction Factors'!$A$3:$B$46,2,FALSE)*0.75),(100-E336-C336)*(VLOOKUP('Reduction Calculations'!F336,'BMP Reduction Factors'!$A$3:$B$46,2,FALSE)*0.5))</f>
        <v>0</v>
      </c>
      <c r="H336" s="13">
        <f>SUM('Reduction Calculations'!C336,E336,G336)/100</f>
        <v>0</v>
      </c>
    </row>
    <row r="337" spans="1:8" ht="39" customHeight="1" thickBot="1" x14ac:dyDescent="0.3">
      <c r="A337" s="21" t="str">
        <f t="array" ref="A337">IFERROR(INDEX('ALCAD Input'!A$2:A$600,SMALL(IF('ALCAD Input'!$T$2:$T$600=10,ROW('ALCAD Input'!A$2:A$600)-ROW('ALCAD Input'!A$2)+1),ROWS('ALCAD Input'!A$2:A334))),"")</f>
        <v/>
      </c>
      <c r="B337" s="12" t="s">
        <v>1</v>
      </c>
      <c r="C337" s="14">
        <f>(100*VLOOKUP('Reduction Calculations'!B337,'BMP Reduction Factors'!$A$3:$B$46,2,FALSE))</f>
        <v>0</v>
      </c>
      <c r="D337" s="12" t="s">
        <v>1</v>
      </c>
      <c r="E337" s="15">
        <f>IF(C337&lt;80,(100-C337)*(VLOOKUP('Reduction Calculations'!D337,'BMP Reduction Factors'!$A$3:$B$46,2,FALSE)*0.75),(100-C337)*(VLOOKUP('Reduction Calculations'!D337,'BMP Reduction Factors'!$A$3:$B$46,2,FALSE)*0.5))</f>
        <v>0</v>
      </c>
      <c r="F337" s="12" t="s">
        <v>1</v>
      </c>
      <c r="G337" s="15">
        <f>IF((E337+C337)&lt;80,(100-E337-C337)*(VLOOKUP('Reduction Calculations'!F337,'BMP Reduction Factors'!$A$3:$B$46,2,FALSE)*0.75),(100-E337-C337)*(VLOOKUP('Reduction Calculations'!F337,'BMP Reduction Factors'!$A$3:$B$46,2,FALSE)*0.5))</f>
        <v>0</v>
      </c>
      <c r="H337" s="13">
        <f>SUM('Reduction Calculations'!C337,E337,G337)/100</f>
        <v>0</v>
      </c>
    </row>
    <row r="338" spans="1:8" ht="39" customHeight="1" thickBot="1" x14ac:dyDescent="0.3">
      <c r="A338" s="21" t="str">
        <f t="array" ref="A338">IFERROR(INDEX('ALCAD Input'!A$2:A$600,SMALL(IF('ALCAD Input'!$T$2:$T$600=10,ROW('ALCAD Input'!A$2:A$600)-ROW('ALCAD Input'!A$2)+1),ROWS('ALCAD Input'!A$2:A335))),"")</f>
        <v/>
      </c>
      <c r="B338" s="12" t="s">
        <v>1</v>
      </c>
      <c r="C338" s="14">
        <f>(100*VLOOKUP('Reduction Calculations'!B338,'BMP Reduction Factors'!$A$3:$B$46,2,FALSE))</f>
        <v>0</v>
      </c>
      <c r="D338" s="12" t="s">
        <v>1</v>
      </c>
      <c r="E338" s="15">
        <f>IF(C338&lt;80,(100-C338)*(VLOOKUP('Reduction Calculations'!D338,'BMP Reduction Factors'!$A$3:$B$46,2,FALSE)*0.75),(100-C338)*(VLOOKUP('Reduction Calculations'!D338,'BMP Reduction Factors'!$A$3:$B$46,2,FALSE)*0.5))</f>
        <v>0</v>
      </c>
      <c r="F338" s="12" t="s">
        <v>1</v>
      </c>
      <c r="G338" s="15">
        <f>IF((E338+C338)&lt;80,(100-E338-C338)*(VLOOKUP('Reduction Calculations'!F338,'BMP Reduction Factors'!$A$3:$B$46,2,FALSE)*0.75),(100-E338-C338)*(VLOOKUP('Reduction Calculations'!F338,'BMP Reduction Factors'!$A$3:$B$46,2,FALSE)*0.5))</f>
        <v>0</v>
      </c>
      <c r="H338" s="13">
        <f>SUM('Reduction Calculations'!C338,E338,G338)/100</f>
        <v>0</v>
      </c>
    </row>
    <row r="339" spans="1:8" ht="39" customHeight="1" thickBot="1" x14ac:dyDescent="0.3">
      <c r="A339" s="21" t="str">
        <f t="array" ref="A339">IFERROR(INDEX('ALCAD Input'!A$2:A$600,SMALL(IF('ALCAD Input'!$T$2:$T$600=10,ROW('ALCAD Input'!A$2:A$600)-ROW('ALCAD Input'!A$2)+1),ROWS('ALCAD Input'!A$2:A336))),"")</f>
        <v/>
      </c>
      <c r="B339" s="12" t="s">
        <v>1</v>
      </c>
      <c r="C339" s="14">
        <f>(100*VLOOKUP('Reduction Calculations'!B339,'BMP Reduction Factors'!$A$3:$B$46,2,FALSE))</f>
        <v>0</v>
      </c>
      <c r="D339" s="12" t="s">
        <v>1</v>
      </c>
      <c r="E339" s="15">
        <f>IF(C339&lt;80,(100-C339)*(VLOOKUP('Reduction Calculations'!D339,'BMP Reduction Factors'!$A$3:$B$46,2,FALSE)*0.75),(100-C339)*(VLOOKUP('Reduction Calculations'!D339,'BMP Reduction Factors'!$A$3:$B$46,2,FALSE)*0.5))</f>
        <v>0</v>
      </c>
      <c r="F339" s="12" t="s">
        <v>1</v>
      </c>
      <c r="G339" s="15">
        <f>IF((E339+C339)&lt;80,(100-E339-C339)*(VLOOKUP('Reduction Calculations'!F339,'BMP Reduction Factors'!$A$3:$B$46,2,FALSE)*0.75),(100-E339-C339)*(VLOOKUP('Reduction Calculations'!F339,'BMP Reduction Factors'!$A$3:$B$46,2,FALSE)*0.5))</f>
        <v>0</v>
      </c>
      <c r="H339" s="13">
        <f>SUM('Reduction Calculations'!C339,E339,G339)/100</f>
        <v>0</v>
      </c>
    </row>
    <row r="340" spans="1:8" ht="39" customHeight="1" thickBot="1" x14ac:dyDescent="0.3">
      <c r="A340" s="21" t="str">
        <f t="array" ref="A340">IFERROR(INDEX('ALCAD Input'!A$2:A$600,SMALL(IF('ALCAD Input'!$T$2:$T$600=10,ROW('ALCAD Input'!A$2:A$600)-ROW('ALCAD Input'!A$2)+1),ROWS('ALCAD Input'!A$2:A337))),"")</f>
        <v/>
      </c>
      <c r="B340" s="12" t="s">
        <v>1</v>
      </c>
      <c r="C340" s="14">
        <f>(100*VLOOKUP('Reduction Calculations'!B340,'BMP Reduction Factors'!$A$3:$B$46,2,FALSE))</f>
        <v>0</v>
      </c>
      <c r="D340" s="12" t="s">
        <v>1</v>
      </c>
      <c r="E340" s="15">
        <f>IF(C340&lt;80,(100-C340)*(VLOOKUP('Reduction Calculations'!D340,'BMP Reduction Factors'!$A$3:$B$46,2,FALSE)*0.75),(100-C340)*(VLOOKUP('Reduction Calculations'!D340,'BMP Reduction Factors'!$A$3:$B$46,2,FALSE)*0.5))</f>
        <v>0</v>
      </c>
      <c r="F340" s="12" t="s">
        <v>1</v>
      </c>
      <c r="G340" s="15">
        <f>IF((E340+C340)&lt;80,(100-E340-C340)*(VLOOKUP('Reduction Calculations'!F340,'BMP Reduction Factors'!$A$3:$B$46,2,FALSE)*0.75),(100-E340-C340)*(VLOOKUP('Reduction Calculations'!F340,'BMP Reduction Factors'!$A$3:$B$46,2,FALSE)*0.5))</f>
        <v>0</v>
      </c>
      <c r="H340" s="13">
        <f>SUM('Reduction Calculations'!C340,E340,G340)/100</f>
        <v>0</v>
      </c>
    </row>
    <row r="341" spans="1:8" ht="39" customHeight="1" thickBot="1" x14ac:dyDescent="0.3">
      <c r="A341" s="21" t="str">
        <f t="array" ref="A341">IFERROR(INDEX('ALCAD Input'!A$2:A$600,SMALL(IF('ALCAD Input'!$T$2:$T$600=10,ROW('ALCAD Input'!A$2:A$600)-ROW('ALCAD Input'!A$2)+1),ROWS('ALCAD Input'!A$2:A338))),"")</f>
        <v/>
      </c>
      <c r="B341" s="12" t="s">
        <v>1</v>
      </c>
      <c r="C341" s="14">
        <f>(100*VLOOKUP('Reduction Calculations'!B341,'BMP Reduction Factors'!$A$3:$B$46,2,FALSE))</f>
        <v>0</v>
      </c>
      <c r="D341" s="12" t="s">
        <v>1</v>
      </c>
      <c r="E341" s="15">
        <f>IF(C341&lt;80,(100-C341)*(VLOOKUP('Reduction Calculations'!D341,'BMP Reduction Factors'!$A$3:$B$46,2,FALSE)*0.75),(100-C341)*(VLOOKUP('Reduction Calculations'!D341,'BMP Reduction Factors'!$A$3:$B$46,2,FALSE)*0.5))</f>
        <v>0</v>
      </c>
      <c r="F341" s="12" t="s">
        <v>1</v>
      </c>
      <c r="G341" s="15">
        <f>IF((E341+C341)&lt;80,(100-E341-C341)*(VLOOKUP('Reduction Calculations'!F341,'BMP Reduction Factors'!$A$3:$B$46,2,FALSE)*0.75),(100-E341-C341)*(VLOOKUP('Reduction Calculations'!F341,'BMP Reduction Factors'!$A$3:$B$46,2,FALSE)*0.5))</f>
        <v>0</v>
      </c>
      <c r="H341" s="13">
        <f>SUM('Reduction Calculations'!C341,E341,G341)/100</f>
        <v>0</v>
      </c>
    </row>
    <row r="342" spans="1:8" ht="39" customHeight="1" thickBot="1" x14ac:dyDescent="0.3">
      <c r="A342" s="21" t="str">
        <f t="array" ref="A342">IFERROR(INDEX('ALCAD Input'!A$2:A$600,SMALL(IF('ALCAD Input'!$T$2:$T$600=10,ROW('ALCAD Input'!A$2:A$600)-ROW('ALCAD Input'!A$2)+1),ROWS('ALCAD Input'!A$2:A339))),"")</f>
        <v/>
      </c>
      <c r="B342" s="12" t="s">
        <v>1</v>
      </c>
      <c r="C342" s="14">
        <f>(100*VLOOKUP('Reduction Calculations'!B342,'BMP Reduction Factors'!$A$3:$B$46,2,FALSE))</f>
        <v>0</v>
      </c>
      <c r="D342" s="12" t="s">
        <v>1</v>
      </c>
      <c r="E342" s="15">
        <f>IF(C342&lt;80,(100-C342)*(VLOOKUP('Reduction Calculations'!D342,'BMP Reduction Factors'!$A$3:$B$46,2,FALSE)*0.75),(100-C342)*(VLOOKUP('Reduction Calculations'!D342,'BMP Reduction Factors'!$A$3:$B$46,2,FALSE)*0.5))</f>
        <v>0</v>
      </c>
      <c r="F342" s="12" t="s">
        <v>1</v>
      </c>
      <c r="G342" s="15">
        <f>IF((E342+C342)&lt;80,(100-E342-C342)*(VLOOKUP('Reduction Calculations'!F342,'BMP Reduction Factors'!$A$3:$B$46,2,FALSE)*0.75),(100-E342-C342)*(VLOOKUP('Reduction Calculations'!F342,'BMP Reduction Factors'!$A$3:$B$46,2,FALSE)*0.5))</f>
        <v>0</v>
      </c>
      <c r="H342" s="13">
        <f>SUM('Reduction Calculations'!C342,E342,G342)/100</f>
        <v>0</v>
      </c>
    </row>
    <row r="343" spans="1:8" ht="39" customHeight="1" thickBot="1" x14ac:dyDescent="0.3">
      <c r="A343" s="21" t="str">
        <f t="array" ref="A343">IFERROR(INDEX('ALCAD Input'!A$2:A$600,SMALL(IF('ALCAD Input'!$T$2:$T$600=10,ROW('ALCAD Input'!A$2:A$600)-ROW('ALCAD Input'!A$2)+1),ROWS('ALCAD Input'!A$2:A340))),"")</f>
        <v/>
      </c>
      <c r="B343" s="12" t="s">
        <v>1</v>
      </c>
      <c r="C343" s="14">
        <f>(100*VLOOKUP('Reduction Calculations'!B343,'BMP Reduction Factors'!$A$3:$B$46,2,FALSE))</f>
        <v>0</v>
      </c>
      <c r="D343" s="12" t="s">
        <v>1</v>
      </c>
      <c r="E343" s="15">
        <f>IF(C343&lt;80,(100-C343)*(VLOOKUP('Reduction Calculations'!D343,'BMP Reduction Factors'!$A$3:$B$46,2,FALSE)*0.75),(100-C343)*(VLOOKUP('Reduction Calculations'!D343,'BMP Reduction Factors'!$A$3:$B$46,2,FALSE)*0.5))</f>
        <v>0</v>
      </c>
      <c r="F343" s="12" t="s">
        <v>1</v>
      </c>
      <c r="G343" s="15">
        <f>IF((E343+C343)&lt;80,(100-E343-C343)*(VLOOKUP('Reduction Calculations'!F343,'BMP Reduction Factors'!$A$3:$B$46,2,FALSE)*0.75),(100-E343-C343)*(VLOOKUP('Reduction Calculations'!F343,'BMP Reduction Factors'!$A$3:$B$46,2,FALSE)*0.5))</f>
        <v>0</v>
      </c>
      <c r="H343" s="13">
        <f>SUM('Reduction Calculations'!C343,E343,G343)/100</f>
        <v>0</v>
      </c>
    </row>
    <row r="344" spans="1:8" ht="39" customHeight="1" thickBot="1" x14ac:dyDescent="0.3">
      <c r="A344" s="21" t="str">
        <f t="array" ref="A344">IFERROR(INDEX('ALCAD Input'!A$2:A$600,SMALL(IF('ALCAD Input'!$T$2:$T$600=10,ROW('ALCAD Input'!A$2:A$600)-ROW('ALCAD Input'!A$2)+1),ROWS('ALCAD Input'!A$2:A341))),"")</f>
        <v/>
      </c>
      <c r="B344" s="12" t="s">
        <v>1</v>
      </c>
      <c r="C344" s="14">
        <f>(100*VLOOKUP('Reduction Calculations'!B344,'BMP Reduction Factors'!$A$3:$B$46,2,FALSE))</f>
        <v>0</v>
      </c>
      <c r="D344" s="12" t="s">
        <v>1</v>
      </c>
      <c r="E344" s="15">
        <f>IF(C344&lt;80,(100-C344)*(VLOOKUP('Reduction Calculations'!D344,'BMP Reduction Factors'!$A$3:$B$46,2,FALSE)*0.75),(100-C344)*(VLOOKUP('Reduction Calculations'!D344,'BMP Reduction Factors'!$A$3:$B$46,2,FALSE)*0.5))</f>
        <v>0</v>
      </c>
      <c r="F344" s="12" t="s">
        <v>1</v>
      </c>
      <c r="G344" s="15">
        <f>IF((E344+C344)&lt;80,(100-E344-C344)*(VLOOKUP('Reduction Calculations'!F344,'BMP Reduction Factors'!$A$3:$B$46,2,FALSE)*0.75),(100-E344-C344)*(VLOOKUP('Reduction Calculations'!F344,'BMP Reduction Factors'!$A$3:$B$46,2,FALSE)*0.5))</f>
        <v>0</v>
      </c>
      <c r="H344" s="13">
        <f>SUM('Reduction Calculations'!C344,E344,G344)/100</f>
        <v>0</v>
      </c>
    </row>
    <row r="345" spans="1:8" ht="39" customHeight="1" thickBot="1" x14ac:dyDescent="0.3">
      <c r="A345" s="21" t="str">
        <f t="array" ref="A345">IFERROR(INDEX('ALCAD Input'!A$2:A$600,SMALL(IF('ALCAD Input'!$T$2:$T$600=10,ROW('ALCAD Input'!A$2:A$600)-ROW('ALCAD Input'!A$2)+1),ROWS('ALCAD Input'!A$2:A342))),"")</f>
        <v/>
      </c>
      <c r="B345" s="12" t="s">
        <v>1</v>
      </c>
      <c r="C345" s="14">
        <f>(100*VLOOKUP('Reduction Calculations'!B345,'BMP Reduction Factors'!$A$3:$B$46,2,FALSE))</f>
        <v>0</v>
      </c>
      <c r="D345" s="12" t="s">
        <v>1</v>
      </c>
      <c r="E345" s="15">
        <f>IF(C345&lt;80,(100-C345)*(VLOOKUP('Reduction Calculations'!D345,'BMP Reduction Factors'!$A$3:$B$46,2,FALSE)*0.75),(100-C345)*(VLOOKUP('Reduction Calculations'!D345,'BMP Reduction Factors'!$A$3:$B$46,2,FALSE)*0.5))</f>
        <v>0</v>
      </c>
      <c r="F345" s="12" t="s">
        <v>1</v>
      </c>
      <c r="G345" s="15">
        <f>IF((E345+C345)&lt;80,(100-E345-C345)*(VLOOKUP('Reduction Calculations'!F345,'BMP Reduction Factors'!$A$3:$B$46,2,FALSE)*0.75),(100-E345-C345)*(VLOOKUP('Reduction Calculations'!F345,'BMP Reduction Factors'!$A$3:$B$46,2,FALSE)*0.5))</f>
        <v>0</v>
      </c>
      <c r="H345" s="13">
        <f>SUM('Reduction Calculations'!C345,E345,G345)/100</f>
        <v>0</v>
      </c>
    </row>
    <row r="346" spans="1:8" ht="39" customHeight="1" thickBot="1" x14ac:dyDescent="0.3">
      <c r="A346" s="21" t="str">
        <f t="array" ref="A346">IFERROR(INDEX('ALCAD Input'!A$2:A$600,SMALL(IF('ALCAD Input'!$T$2:$T$600=10,ROW('ALCAD Input'!A$2:A$600)-ROW('ALCAD Input'!A$2)+1),ROWS('ALCAD Input'!A$2:A343))),"")</f>
        <v/>
      </c>
      <c r="B346" s="12" t="s">
        <v>1</v>
      </c>
      <c r="C346" s="14">
        <f>(100*VLOOKUP('Reduction Calculations'!B346,'BMP Reduction Factors'!$A$3:$B$46,2,FALSE))</f>
        <v>0</v>
      </c>
      <c r="D346" s="12" t="s">
        <v>1</v>
      </c>
      <c r="E346" s="15">
        <f>IF(C346&lt;80,(100-C346)*(VLOOKUP('Reduction Calculations'!D346,'BMP Reduction Factors'!$A$3:$B$46,2,FALSE)*0.75),(100-C346)*(VLOOKUP('Reduction Calculations'!D346,'BMP Reduction Factors'!$A$3:$B$46,2,FALSE)*0.5))</f>
        <v>0</v>
      </c>
      <c r="F346" s="12" t="s">
        <v>1</v>
      </c>
      <c r="G346" s="15">
        <f>IF((E346+C346)&lt;80,(100-E346-C346)*(VLOOKUP('Reduction Calculations'!F346,'BMP Reduction Factors'!$A$3:$B$46,2,FALSE)*0.75),(100-E346-C346)*(VLOOKUP('Reduction Calculations'!F346,'BMP Reduction Factors'!$A$3:$B$46,2,FALSE)*0.5))</f>
        <v>0</v>
      </c>
      <c r="H346" s="13">
        <f>SUM('Reduction Calculations'!C346,E346,G346)/100</f>
        <v>0</v>
      </c>
    </row>
    <row r="347" spans="1:8" ht="39" customHeight="1" thickBot="1" x14ac:dyDescent="0.3">
      <c r="A347" s="21" t="str">
        <f t="array" ref="A347">IFERROR(INDEX('ALCAD Input'!A$2:A$600,SMALL(IF('ALCAD Input'!$T$2:$T$600=10,ROW('ALCAD Input'!A$2:A$600)-ROW('ALCAD Input'!A$2)+1),ROWS('ALCAD Input'!A$2:A344))),"")</f>
        <v/>
      </c>
      <c r="B347" s="12" t="s">
        <v>1</v>
      </c>
      <c r="C347" s="14">
        <f>(100*VLOOKUP('Reduction Calculations'!B347,'BMP Reduction Factors'!$A$3:$B$46,2,FALSE))</f>
        <v>0</v>
      </c>
      <c r="D347" s="12" t="s">
        <v>1</v>
      </c>
      <c r="E347" s="15">
        <f>IF(C347&lt;80,(100-C347)*(VLOOKUP('Reduction Calculations'!D347,'BMP Reduction Factors'!$A$3:$B$46,2,FALSE)*0.75),(100-C347)*(VLOOKUP('Reduction Calculations'!D347,'BMP Reduction Factors'!$A$3:$B$46,2,FALSE)*0.5))</f>
        <v>0</v>
      </c>
      <c r="F347" s="12" t="s">
        <v>1</v>
      </c>
      <c r="G347" s="15">
        <f>IF((E347+C347)&lt;80,(100-E347-C347)*(VLOOKUP('Reduction Calculations'!F347,'BMP Reduction Factors'!$A$3:$B$46,2,FALSE)*0.75),(100-E347-C347)*(VLOOKUP('Reduction Calculations'!F347,'BMP Reduction Factors'!$A$3:$B$46,2,FALSE)*0.5))</f>
        <v>0</v>
      </c>
      <c r="H347" s="13">
        <f>SUM('Reduction Calculations'!C347,E347,G347)/100</f>
        <v>0</v>
      </c>
    </row>
    <row r="348" spans="1:8" ht="39" customHeight="1" thickBot="1" x14ac:dyDescent="0.3">
      <c r="A348" s="21" t="str">
        <f t="array" ref="A348">IFERROR(INDEX('ALCAD Input'!A$2:A$600,SMALL(IF('ALCAD Input'!$T$2:$T$600=10,ROW('ALCAD Input'!A$2:A$600)-ROW('ALCAD Input'!A$2)+1),ROWS('ALCAD Input'!A$2:A345))),"")</f>
        <v/>
      </c>
      <c r="B348" s="12" t="s">
        <v>1</v>
      </c>
      <c r="C348" s="14">
        <f>(100*VLOOKUP('Reduction Calculations'!B348,'BMP Reduction Factors'!$A$3:$B$46,2,FALSE))</f>
        <v>0</v>
      </c>
      <c r="D348" s="12" t="s">
        <v>1</v>
      </c>
      <c r="E348" s="15">
        <f>IF(C348&lt;80,(100-C348)*(VLOOKUP('Reduction Calculations'!D348,'BMP Reduction Factors'!$A$3:$B$46,2,FALSE)*0.75),(100-C348)*(VLOOKUP('Reduction Calculations'!D348,'BMP Reduction Factors'!$A$3:$B$46,2,FALSE)*0.5))</f>
        <v>0</v>
      </c>
      <c r="F348" s="12" t="s">
        <v>1</v>
      </c>
      <c r="G348" s="15">
        <f>IF((E348+C348)&lt;80,(100-E348-C348)*(VLOOKUP('Reduction Calculations'!F348,'BMP Reduction Factors'!$A$3:$B$46,2,FALSE)*0.75),(100-E348-C348)*(VLOOKUP('Reduction Calculations'!F348,'BMP Reduction Factors'!$A$3:$B$46,2,FALSE)*0.5))</f>
        <v>0</v>
      </c>
      <c r="H348" s="13">
        <f>SUM('Reduction Calculations'!C348,E348,G348)/100</f>
        <v>0</v>
      </c>
    </row>
    <row r="349" spans="1:8" ht="39" customHeight="1" thickBot="1" x14ac:dyDescent="0.3">
      <c r="A349" s="21" t="str">
        <f t="array" ref="A349">IFERROR(INDEX('ALCAD Input'!A$2:A$600,SMALL(IF('ALCAD Input'!$T$2:$T$600=10,ROW('ALCAD Input'!A$2:A$600)-ROW('ALCAD Input'!A$2)+1),ROWS('ALCAD Input'!A$2:A346))),"")</f>
        <v/>
      </c>
      <c r="B349" s="12" t="s">
        <v>1</v>
      </c>
      <c r="C349" s="14">
        <f>(100*VLOOKUP('Reduction Calculations'!B349,'BMP Reduction Factors'!$A$3:$B$46,2,FALSE))</f>
        <v>0</v>
      </c>
      <c r="D349" s="12" t="s">
        <v>1</v>
      </c>
      <c r="E349" s="15">
        <f>IF(C349&lt;80,(100-C349)*(VLOOKUP('Reduction Calculations'!D349,'BMP Reduction Factors'!$A$3:$B$46,2,FALSE)*0.75),(100-C349)*(VLOOKUP('Reduction Calculations'!D349,'BMP Reduction Factors'!$A$3:$B$46,2,FALSE)*0.5))</f>
        <v>0</v>
      </c>
      <c r="F349" s="12" t="s">
        <v>1</v>
      </c>
      <c r="G349" s="15">
        <f>IF((E349+C349)&lt;80,(100-E349-C349)*(VLOOKUP('Reduction Calculations'!F349,'BMP Reduction Factors'!$A$3:$B$46,2,FALSE)*0.75),(100-E349-C349)*(VLOOKUP('Reduction Calculations'!F349,'BMP Reduction Factors'!$A$3:$B$46,2,FALSE)*0.5))</f>
        <v>0</v>
      </c>
      <c r="H349" s="13">
        <f>SUM('Reduction Calculations'!C349,E349,G349)/100</f>
        <v>0</v>
      </c>
    </row>
    <row r="350" spans="1:8" ht="39" customHeight="1" thickBot="1" x14ac:dyDescent="0.3">
      <c r="A350" s="21" t="str">
        <f t="array" ref="A350">IFERROR(INDEX('ALCAD Input'!A$2:A$600,SMALL(IF('ALCAD Input'!$T$2:$T$600=10,ROW('ALCAD Input'!A$2:A$600)-ROW('ALCAD Input'!A$2)+1),ROWS('ALCAD Input'!A$2:A347))),"")</f>
        <v/>
      </c>
      <c r="B350" s="12" t="s">
        <v>1</v>
      </c>
      <c r="C350" s="14">
        <f>(100*VLOOKUP('Reduction Calculations'!B350,'BMP Reduction Factors'!$A$3:$B$46,2,FALSE))</f>
        <v>0</v>
      </c>
      <c r="D350" s="12" t="s">
        <v>1</v>
      </c>
      <c r="E350" s="15">
        <f>IF(C350&lt;80,(100-C350)*(VLOOKUP('Reduction Calculations'!D350,'BMP Reduction Factors'!$A$3:$B$46,2,FALSE)*0.75),(100-C350)*(VLOOKUP('Reduction Calculations'!D350,'BMP Reduction Factors'!$A$3:$B$46,2,FALSE)*0.5))</f>
        <v>0</v>
      </c>
      <c r="F350" s="12" t="s">
        <v>1</v>
      </c>
      <c r="G350" s="15">
        <f>IF((E350+C350)&lt;80,(100-E350-C350)*(VLOOKUP('Reduction Calculations'!F350,'BMP Reduction Factors'!$A$3:$B$46,2,FALSE)*0.75),(100-E350-C350)*(VLOOKUP('Reduction Calculations'!F350,'BMP Reduction Factors'!$A$3:$B$46,2,FALSE)*0.5))</f>
        <v>0</v>
      </c>
      <c r="H350" s="13">
        <f>SUM('Reduction Calculations'!C350,E350,G350)/100</f>
        <v>0</v>
      </c>
    </row>
    <row r="351" spans="1:8" ht="39" customHeight="1" thickBot="1" x14ac:dyDescent="0.3">
      <c r="A351" s="21" t="str">
        <f t="array" ref="A351">IFERROR(INDEX('ALCAD Input'!A$2:A$600,SMALL(IF('ALCAD Input'!$T$2:$T$600=10,ROW('ALCAD Input'!A$2:A$600)-ROW('ALCAD Input'!A$2)+1),ROWS('ALCAD Input'!A$2:A348))),"")</f>
        <v/>
      </c>
      <c r="B351" s="12" t="s">
        <v>1</v>
      </c>
      <c r="C351" s="14">
        <f>(100*VLOOKUP('Reduction Calculations'!B351,'BMP Reduction Factors'!$A$3:$B$46,2,FALSE))</f>
        <v>0</v>
      </c>
      <c r="D351" s="12" t="s">
        <v>1</v>
      </c>
      <c r="E351" s="15">
        <f>IF(C351&lt;80,(100-C351)*(VLOOKUP('Reduction Calculations'!D351,'BMP Reduction Factors'!$A$3:$B$46,2,FALSE)*0.75),(100-C351)*(VLOOKUP('Reduction Calculations'!D351,'BMP Reduction Factors'!$A$3:$B$46,2,FALSE)*0.5))</f>
        <v>0</v>
      </c>
      <c r="F351" s="12" t="s">
        <v>1</v>
      </c>
      <c r="G351" s="15">
        <f>IF((E351+C351)&lt;80,(100-E351-C351)*(VLOOKUP('Reduction Calculations'!F351,'BMP Reduction Factors'!$A$3:$B$46,2,FALSE)*0.75),(100-E351-C351)*(VLOOKUP('Reduction Calculations'!F351,'BMP Reduction Factors'!$A$3:$B$46,2,FALSE)*0.5))</f>
        <v>0</v>
      </c>
      <c r="H351" s="13">
        <f>SUM('Reduction Calculations'!C351,E351,G351)/100</f>
        <v>0</v>
      </c>
    </row>
    <row r="352" spans="1:8" ht="39" customHeight="1" thickBot="1" x14ac:dyDescent="0.3">
      <c r="A352" s="21" t="str">
        <f t="array" ref="A352">IFERROR(INDEX('ALCAD Input'!A$2:A$600,SMALL(IF('ALCAD Input'!$T$2:$T$600=10,ROW('ALCAD Input'!A$2:A$600)-ROW('ALCAD Input'!A$2)+1),ROWS('ALCAD Input'!A$2:A349))),"")</f>
        <v/>
      </c>
      <c r="B352" s="12" t="s">
        <v>1</v>
      </c>
      <c r="C352" s="14">
        <f>(100*VLOOKUP('Reduction Calculations'!B352,'BMP Reduction Factors'!$A$3:$B$46,2,FALSE))</f>
        <v>0</v>
      </c>
      <c r="D352" s="12" t="s">
        <v>1</v>
      </c>
      <c r="E352" s="15">
        <f>IF(C352&lt;80,(100-C352)*(VLOOKUP('Reduction Calculations'!D352,'BMP Reduction Factors'!$A$3:$B$46,2,FALSE)*0.75),(100-C352)*(VLOOKUP('Reduction Calculations'!D352,'BMP Reduction Factors'!$A$3:$B$46,2,FALSE)*0.5))</f>
        <v>0</v>
      </c>
      <c r="F352" s="12" t="s">
        <v>1</v>
      </c>
      <c r="G352" s="15">
        <f>IF((E352+C352)&lt;80,(100-E352-C352)*(VLOOKUP('Reduction Calculations'!F352,'BMP Reduction Factors'!$A$3:$B$46,2,FALSE)*0.75),(100-E352-C352)*(VLOOKUP('Reduction Calculations'!F352,'BMP Reduction Factors'!$A$3:$B$46,2,FALSE)*0.5))</f>
        <v>0</v>
      </c>
      <c r="H352" s="13">
        <f>SUM('Reduction Calculations'!C352,E352,G352)/100</f>
        <v>0</v>
      </c>
    </row>
    <row r="353" spans="1:8" ht="39" customHeight="1" thickBot="1" x14ac:dyDescent="0.3">
      <c r="A353" s="21" t="str">
        <f t="array" ref="A353">IFERROR(INDEX('ALCAD Input'!A$2:A$600,SMALL(IF('ALCAD Input'!$T$2:$T$600=10,ROW('ALCAD Input'!A$2:A$600)-ROW('ALCAD Input'!A$2)+1),ROWS('ALCAD Input'!A$2:A350))),"")</f>
        <v/>
      </c>
      <c r="B353" s="12" t="s">
        <v>1</v>
      </c>
      <c r="C353" s="14">
        <f>(100*VLOOKUP('Reduction Calculations'!B353,'BMP Reduction Factors'!$A$3:$B$46,2,FALSE))</f>
        <v>0</v>
      </c>
      <c r="D353" s="12" t="s">
        <v>1</v>
      </c>
      <c r="E353" s="15">
        <f>IF(C353&lt;80,(100-C353)*(VLOOKUP('Reduction Calculations'!D353,'BMP Reduction Factors'!$A$3:$B$46,2,FALSE)*0.75),(100-C353)*(VLOOKUP('Reduction Calculations'!D353,'BMP Reduction Factors'!$A$3:$B$46,2,FALSE)*0.5))</f>
        <v>0</v>
      </c>
      <c r="F353" s="12" t="s">
        <v>1</v>
      </c>
      <c r="G353" s="15">
        <f>IF((E353+C353)&lt;80,(100-E353-C353)*(VLOOKUP('Reduction Calculations'!F353,'BMP Reduction Factors'!$A$3:$B$46,2,FALSE)*0.75),(100-E353-C353)*(VLOOKUP('Reduction Calculations'!F353,'BMP Reduction Factors'!$A$3:$B$46,2,FALSE)*0.5))</f>
        <v>0</v>
      </c>
      <c r="H353" s="13">
        <f>SUM('Reduction Calculations'!C353,E353,G353)/100</f>
        <v>0</v>
      </c>
    </row>
    <row r="354" spans="1:8" ht="39" customHeight="1" thickBot="1" x14ac:dyDescent="0.3">
      <c r="A354" s="21" t="str">
        <f t="array" ref="A354">IFERROR(INDEX('ALCAD Input'!A$2:A$600,SMALL(IF('ALCAD Input'!$T$2:$T$600=10,ROW('ALCAD Input'!A$2:A$600)-ROW('ALCAD Input'!A$2)+1),ROWS('ALCAD Input'!A$2:A351))),"")</f>
        <v/>
      </c>
      <c r="B354" s="12" t="s">
        <v>1</v>
      </c>
      <c r="C354" s="14">
        <f>(100*VLOOKUP('Reduction Calculations'!B354,'BMP Reduction Factors'!$A$3:$B$46,2,FALSE))</f>
        <v>0</v>
      </c>
      <c r="D354" s="12" t="s">
        <v>1</v>
      </c>
      <c r="E354" s="15">
        <f>IF(C354&lt;80,(100-C354)*(VLOOKUP('Reduction Calculations'!D354,'BMP Reduction Factors'!$A$3:$B$46,2,FALSE)*0.75),(100-C354)*(VLOOKUP('Reduction Calculations'!D354,'BMP Reduction Factors'!$A$3:$B$46,2,FALSE)*0.5))</f>
        <v>0</v>
      </c>
      <c r="F354" s="12" t="s">
        <v>1</v>
      </c>
      <c r="G354" s="15">
        <f>IF((E354+C354)&lt;80,(100-E354-C354)*(VLOOKUP('Reduction Calculations'!F354,'BMP Reduction Factors'!$A$3:$B$46,2,FALSE)*0.75),(100-E354-C354)*(VLOOKUP('Reduction Calculations'!F354,'BMP Reduction Factors'!$A$3:$B$46,2,FALSE)*0.5))</f>
        <v>0</v>
      </c>
      <c r="H354" s="13">
        <f>SUM('Reduction Calculations'!C354,E354,G354)/100</f>
        <v>0</v>
      </c>
    </row>
    <row r="355" spans="1:8" ht="39" customHeight="1" thickBot="1" x14ac:dyDescent="0.3">
      <c r="A355" s="21" t="str">
        <f t="array" ref="A355">IFERROR(INDEX('ALCAD Input'!A$2:A$600,SMALL(IF('ALCAD Input'!$T$2:$T$600=10,ROW('ALCAD Input'!A$2:A$600)-ROW('ALCAD Input'!A$2)+1),ROWS('ALCAD Input'!A$2:A352))),"")</f>
        <v/>
      </c>
      <c r="B355" s="12" t="s">
        <v>1</v>
      </c>
      <c r="C355" s="14">
        <f>(100*VLOOKUP('Reduction Calculations'!B355,'BMP Reduction Factors'!$A$3:$B$46,2,FALSE))</f>
        <v>0</v>
      </c>
      <c r="D355" s="12" t="s">
        <v>1</v>
      </c>
      <c r="E355" s="15">
        <f>IF(C355&lt;80,(100-C355)*(VLOOKUP('Reduction Calculations'!D355,'BMP Reduction Factors'!$A$3:$B$46,2,FALSE)*0.75),(100-C355)*(VLOOKUP('Reduction Calculations'!D355,'BMP Reduction Factors'!$A$3:$B$46,2,FALSE)*0.5))</f>
        <v>0</v>
      </c>
      <c r="F355" s="12" t="s">
        <v>1</v>
      </c>
      <c r="G355" s="15">
        <f>IF((E355+C355)&lt;80,(100-E355-C355)*(VLOOKUP('Reduction Calculations'!F355,'BMP Reduction Factors'!$A$3:$B$46,2,FALSE)*0.75),(100-E355-C355)*(VLOOKUP('Reduction Calculations'!F355,'BMP Reduction Factors'!$A$3:$B$46,2,FALSE)*0.5))</f>
        <v>0</v>
      </c>
      <c r="H355" s="13">
        <f>SUM('Reduction Calculations'!C355,E355,G355)/100</f>
        <v>0</v>
      </c>
    </row>
    <row r="356" spans="1:8" ht="39" customHeight="1" thickBot="1" x14ac:dyDescent="0.3">
      <c r="A356" s="21" t="str">
        <f t="array" ref="A356">IFERROR(INDEX('ALCAD Input'!A$2:A$600,SMALL(IF('ALCAD Input'!$T$2:$T$600=10,ROW('ALCAD Input'!A$2:A$600)-ROW('ALCAD Input'!A$2)+1),ROWS('ALCAD Input'!A$2:A353))),"")</f>
        <v/>
      </c>
      <c r="B356" s="12" t="s">
        <v>1</v>
      </c>
      <c r="C356" s="14">
        <f>(100*VLOOKUP('Reduction Calculations'!B356,'BMP Reduction Factors'!$A$3:$B$46,2,FALSE))</f>
        <v>0</v>
      </c>
      <c r="D356" s="12" t="s">
        <v>1</v>
      </c>
      <c r="E356" s="15">
        <f>IF(C356&lt;80,(100-C356)*(VLOOKUP('Reduction Calculations'!D356,'BMP Reduction Factors'!$A$3:$B$46,2,FALSE)*0.75),(100-C356)*(VLOOKUP('Reduction Calculations'!D356,'BMP Reduction Factors'!$A$3:$B$46,2,FALSE)*0.5))</f>
        <v>0</v>
      </c>
      <c r="F356" s="12" t="s">
        <v>1</v>
      </c>
      <c r="G356" s="15">
        <f>IF((E356+C356)&lt;80,(100-E356-C356)*(VLOOKUP('Reduction Calculations'!F356,'BMP Reduction Factors'!$A$3:$B$46,2,FALSE)*0.75),(100-E356-C356)*(VLOOKUP('Reduction Calculations'!F356,'BMP Reduction Factors'!$A$3:$B$46,2,FALSE)*0.5))</f>
        <v>0</v>
      </c>
      <c r="H356" s="13">
        <f>SUM('Reduction Calculations'!C356,E356,G356)/100</f>
        <v>0</v>
      </c>
    </row>
    <row r="357" spans="1:8" ht="39" customHeight="1" thickBot="1" x14ac:dyDescent="0.3">
      <c r="A357" s="21" t="str">
        <f t="array" ref="A357">IFERROR(INDEX('ALCAD Input'!A$2:A$600,SMALL(IF('ALCAD Input'!$T$2:$T$600=10,ROW('ALCAD Input'!A$2:A$600)-ROW('ALCAD Input'!A$2)+1),ROWS('ALCAD Input'!A$2:A354))),"")</f>
        <v/>
      </c>
      <c r="B357" s="12" t="s">
        <v>1</v>
      </c>
      <c r="C357" s="14">
        <f>(100*VLOOKUP('Reduction Calculations'!B357,'BMP Reduction Factors'!$A$3:$B$46,2,FALSE))</f>
        <v>0</v>
      </c>
      <c r="D357" s="12" t="s">
        <v>1</v>
      </c>
      <c r="E357" s="15">
        <f>IF(C357&lt;80,(100-C357)*(VLOOKUP('Reduction Calculations'!D357,'BMP Reduction Factors'!$A$3:$B$46,2,FALSE)*0.75),(100-C357)*(VLOOKUP('Reduction Calculations'!D357,'BMP Reduction Factors'!$A$3:$B$46,2,FALSE)*0.5))</f>
        <v>0</v>
      </c>
      <c r="F357" s="12" t="s">
        <v>1</v>
      </c>
      <c r="G357" s="15">
        <f>IF((E357+C357)&lt;80,(100-E357-C357)*(VLOOKUP('Reduction Calculations'!F357,'BMP Reduction Factors'!$A$3:$B$46,2,FALSE)*0.75),(100-E357-C357)*(VLOOKUP('Reduction Calculations'!F357,'BMP Reduction Factors'!$A$3:$B$46,2,FALSE)*0.5))</f>
        <v>0</v>
      </c>
      <c r="H357" s="13">
        <f>SUM('Reduction Calculations'!C357,E357,G357)/100</f>
        <v>0</v>
      </c>
    </row>
    <row r="358" spans="1:8" ht="39" customHeight="1" thickBot="1" x14ac:dyDescent="0.3">
      <c r="A358" s="21" t="str">
        <f t="array" ref="A358">IFERROR(INDEX('ALCAD Input'!A$2:A$600,SMALL(IF('ALCAD Input'!$T$2:$T$600=10,ROW('ALCAD Input'!A$2:A$600)-ROW('ALCAD Input'!A$2)+1),ROWS('ALCAD Input'!A$2:A355))),"")</f>
        <v/>
      </c>
      <c r="B358" s="12" t="s">
        <v>1</v>
      </c>
      <c r="C358" s="14">
        <f>(100*VLOOKUP('Reduction Calculations'!B358,'BMP Reduction Factors'!$A$3:$B$46,2,FALSE))</f>
        <v>0</v>
      </c>
      <c r="D358" s="12" t="s">
        <v>1</v>
      </c>
      <c r="E358" s="15">
        <f>IF(C358&lt;80,(100-C358)*(VLOOKUP('Reduction Calculations'!D358,'BMP Reduction Factors'!$A$3:$B$46,2,FALSE)*0.75),(100-C358)*(VLOOKUP('Reduction Calculations'!D358,'BMP Reduction Factors'!$A$3:$B$46,2,FALSE)*0.5))</f>
        <v>0</v>
      </c>
      <c r="F358" s="12" t="s">
        <v>1</v>
      </c>
      <c r="G358" s="15">
        <f>IF((E358+C358)&lt;80,(100-E358-C358)*(VLOOKUP('Reduction Calculations'!F358,'BMP Reduction Factors'!$A$3:$B$46,2,FALSE)*0.75),(100-E358-C358)*(VLOOKUP('Reduction Calculations'!F358,'BMP Reduction Factors'!$A$3:$B$46,2,FALSE)*0.5))</f>
        <v>0</v>
      </c>
      <c r="H358" s="13">
        <f>SUM('Reduction Calculations'!C358,E358,G358)/100</f>
        <v>0</v>
      </c>
    </row>
    <row r="359" spans="1:8" ht="39" customHeight="1" thickBot="1" x14ac:dyDescent="0.3">
      <c r="A359" s="21" t="str">
        <f t="array" ref="A359">IFERROR(INDEX('ALCAD Input'!A$2:A$600,SMALL(IF('ALCAD Input'!$T$2:$T$600=10,ROW('ALCAD Input'!A$2:A$600)-ROW('ALCAD Input'!A$2)+1),ROWS('ALCAD Input'!A$2:A356))),"")</f>
        <v/>
      </c>
      <c r="B359" s="12" t="s">
        <v>1</v>
      </c>
      <c r="C359" s="14">
        <f>(100*VLOOKUP('Reduction Calculations'!B359,'BMP Reduction Factors'!$A$3:$B$46,2,FALSE))</f>
        <v>0</v>
      </c>
      <c r="D359" s="12" t="s">
        <v>1</v>
      </c>
      <c r="E359" s="15">
        <f>IF(C359&lt;80,(100-C359)*(VLOOKUP('Reduction Calculations'!D359,'BMP Reduction Factors'!$A$3:$B$46,2,FALSE)*0.75),(100-C359)*(VLOOKUP('Reduction Calculations'!D359,'BMP Reduction Factors'!$A$3:$B$46,2,FALSE)*0.5))</f>
        <v>0</v>
      </c>
      <c r="F359" s="12" t="s">
        <v>1</v>
      </c>
      <c r="G359" s="15">
        <f>IF((E359+C359)&lt;80,(100-E359-C359)*(VLOOKUP('Reduction Calculations'!F359,'BMP Reduction Factors'!$A$3:$B$46,2,FALSE)*0.75),(100-E359-C359)*(VLOOKUP('Reduction Calculations'!F359,'BMP Reduction Factors'!$A$3:$B$46,2,FALSE)*0.5))</f>
        <v>0</v>
      </c>
      <c r="H359" s="13">
        <f>SUM('Reduction Calculations'!C359,E359,G359)/100</f>
        <v>0</v>
      </c>
    </row>
    <row r="360" spans="1:8" ht="39" customHeight="1" thickBot="1" x14ac:dyDescent="0.3">
      <c r="A360" s="21" t="str">
        <f t="array" ref="A360">IFERROR(INDEX('ALCAD Input'!A$2:A$600,SMALL(IF('ALCAD Input'!$T$2:$T$600=10,ROW('ALCAD Input'!A$2:A$600)-ROW('ALCAD Input'!A$2)+1),ROWS('ALCAD Input'!A$2:A357))),"")</f>
        <v/>
      </c>
      <c r="B360" s="12" t="s">
        <v>1</v>
      </c>
      <c r="C360" s="14">
        <f>(100*VLOOKUP('Reduction Calculations'!B360,'BMP Reduction Factors'!$A$3:$B$46,2,FALSE))</f>
        <v>0</v>
      </c>
      <c r="D360" s="12" t="s">
        <v>1</v>
      </c>
      <c r="E360" s="15">
        <f>IF(C360&lt;80,(100-C360)*(VLOOKUP('Reduction Calculations'!D360,'BMP Reduction Factors'!$A$3:$B$46,2,FALSE)*0.75),(100-C360)*(VLOOKUP('Reduction Calculations'!D360,'BMP Reduction Factors'!$A$3:$B$46,2,FALSE)*0.5))</f>
        <v>0</v>
      </c>
      <c r="F360" s="12" t="s">
        <v>1</v>
      </c>
      <c r="G360" s="15">
        <f>IF((E360+C360)&lt;80,(100-E360-C360)*(VLOOKUP('Reduction Calculations'!F360,'BMP Reduction Factors'!$A$3:$B$46,2,FALSE)*0.75),(100-E360-C360)*(VLOOKUP('Reduction Calculations'!F360,'BMP Reduction Factors'!$A$3:$B$46,2,FALSE)*0.5))</f>
        <v>0</v>
      </c>
      <c r="H360" s="13">
        <f>SUM('Reduction Calculations'!C360,E360,G360)/100</f>
        <v>0</v>
      </c>
    </row>
    <row r="361" spans="1:8" ht="39" customHeight="1" thickBot="1" x14ac:dyDescent="0.3">
      <c r="A361" s="21" t="str">
        <f t="array" ref="A361">IFERROR(INDEX('ALCAD Input'!A$2:A$600,SMALL(IF('ALCAD Input'!$T$2:$T$600=10,ROW('ALCAD Input'!A$2:A$600)-ROW('ALCAD Input'!A$2)+1),ROWS('ALCAD Input'!A$2:A358))),"")</f>
        <v/>
      </c>
      <c r="B361" s="12" t="s">
        <v>1</v>
      </c>
      <c r="C361" s="14">
        <f>(100*VLOOKUP('Reduction Calculations'!B361,'BMP Reduction Factors'!$A$3:$B$46,2,FALSE))</f>
        <v>0</v>
      </c>
      <c r="D361" s="12" t="s">
        <v>1</v>
      </c>
      <c r="E361" s="15">
        <f>IF(C361&lt;80,(100-C361)*(VLOOKUP('Reduction Calculations'!D361,'BMP Reduction Factors'!$A$3:$B$46,2,FALSE)*0.75),(100-C361)*(VLOOKUP('Reduction Calculations'!D361,'BMP Reduction Factors'!$A$3:$B$46,2,FALSE)*0.5))</f>
        <v>0</v>
      </c>
      <c r="F361" s="12" t="s">
        <v>1</v>
      </c>
      <c r="G361" s="15">
        <f>IF((E361+C361)&lt;80,(100-E361-C361)*(VLOOKUP('Reduction Calculations'!F361,'BMP Reduction Factors'!$A$3:$B$46,2,FALSE)*0.75),(100-E361-C361)*(VLOOKUP('Reduction Calculations'!F361,'BMP Reduction Factors'!$A$3:$B$46,2,FALSE)*0.5))</f>
        <v>0</v>
      </c>
      <c r="H361" s="13">
        <f>SUM('Reduction Calculations'!C361,E361,G361)/100</f>
        <v>0</v>
      </c>
    </row>
    <row r="362" spans="1:8" ht="39" customHeight="1" thickBot="1" x14ac:dyDescent="0.3">
      <c r="A362" s="21" t="str">
        <f t="array" ref="A362">IFERROR(INDEX('ALCAD Input'!A$2:A$600,SMALL(IF('ALCAD Input'!$T$2:$T$600=10,ROW('ALCAD Input'!A$2:A$600)-ROW('ALCAD Input'!A$2)+1),ROWS('ALCAD Input'!A$2:A359))),"")</f>
        <v/>
      </c>
      <c r="B362" s="12" t="s">
        <v>1</v>
      </c>
      <c r="C362" s="14">
        <f>(100*VLOOKUP('Reduction Calculations'!B362,'BMP Reduction Factors'!$A$3:$B$46,2,FALSE))</f>
        <v>0</v>
      </c>
      <c r="D362" s="12" t="s">
        <v>1</v>
      </c>
      <c r="E362" s="15">
        <f>IF(C362&lt;80,(100-C362)*(VLOOKUP('Reduction Calculations'!D362,'BMP Reduction Factors'!$A$3:$B$46,2,FALSE)*0.75),(100-C362)*(VLOOKUP('Reduction Calculations'!D362,'BMP Reduction Factors'!$A$3:$B$46,2,FALSE)*0.5))</f>
        <v>0</v>
      </c>
      <c r="F362" s="12" t="s">
        <v>1</v>
      </c>
      <c r="G362" s="15">
        <f>IF((E362+C362)&lt;80,(100-E362-C362)*(VLOOKUP('Reduction Calculations'!F362,'BMP Reduction Factors'!$A$3:$B$46,2,FALSE)*0.75),(100-E362-C362)*(VLOOKUP('Reduction Calculations'!F362,'BMP Reduction Factors'!$A$3:$B$46,2,FALSE)*0.5))</f>
        <v>0</v>
      </c>
      <c r="H362" s="13">
        <f>SUM('Reduction Calculations'!C362,E362,G362)/100</f>
        <v>0</v>
      </c>
    </row>
    <row r="363" spans="1:8" ht="39" customHeight="1" thickBot="1" x14ac:dyDescent="0.3">
      <c r="A363" s="21" t="str">
        <f t="array" ref="A363">IFERROR(INDEX('ALCAD Input'!A$2:A$600,SMALL(IF('ALCAD Input'!$T$2:$T$600=10,ROW('ALCAD Input'!A$2:A$600)-ROW('ALCAD Input'!A$2)+1),ROWS('ALCAD Input'!A$2:A360))),"")</f>
        <v/>
      </c>
      <c r="B363" s="12" t="s">
        <v>1</v>
      </c>
      <c r="C363" s="14">
        <f>(100*VLOOKUP('Reduction Calculations'!B363,'BMP Reduction Factors'!$A$3:$B$46,2,FALSE))</f>
        <v>0</v>
      </c>
      <c r="D363" s="12" t="s">
        <v>1</v>
      </c>
      <c r="E363" s="15">
        <f>IF(C363&lt;80,(100-C363)*(VLOOKUP('Reduction Calculations'!D363,'BMP Reduction Factors'!$A$3:$B$46,2,FALSE)*0.75),(100-C363)*(VLOOKUP('Reduction Calculations'!D363,'BMP Reduction Factors'!$A$3:$B$46,2,FALSE)*0.5))</f>
        <v>0</v>
      </c>
      <c r="F363" s="12" t="s">
        <v>1</v>
      </c>
      <c r="G363" s="15">
        <f>IF((E363+C363)&lt;80,(100-E363-C363)*(VLOOKUP('Reduction Calculations'!F363,'BMP Reduction Factors'!$A$3:$B$46,2,FALSE)*0.75),(100-E363-C363)*(VLOOKUP('Reduction Calculations'!F363,'BMP Reduction Factors'!$A$3:$B$46,2,FALSE)*0.5))</f>
        <v>0</v>
      </c>
      <c r="H363" s="13">
        <f>SUM('Reduction Calculations'!C363,E363,G363)/100</f>
        <v>0</v>
      </c>
    </row>
    <row r="364" spans="1:8" ht="39" customHeight="1" thickBot="1" x14ac:dyDescent="0.3">
      <c r="A364" s="21" t="str">
        <f t="array" ref="A364">IFERROR(INDEX('ALCAD Input'!A$2:A$600,SMALL(IF('ALCAD Input'!$T$2:$T$600=10,ROW('ALCAD Input'!A$2:A$600)-ROW('ALCAD Input'!A$2)+1),ROWS('ALCAD Input'!A$2:A361))),"")</f>
        <v/>
      </c>
      <c r="B364" s="12" t="s">
        <v>1</v>
      </c>
      <c r="C364" s="14">
        <f>(100*VLOOKUP('Reduction Calculations'!B364,'BMP Reduction Factors'!$A$3:$B$46,2,FALSE))</f>
        <v>0</v>
      </c>
      <c r="D364" s="12" t="s">
        <v>1</v>
      </c>
      <c r="E364" s="15">
        <f>IF(C364&lt;80,(100-C364)*(VLOOKUP('Reduction Calculations'!D364,'BMP Reduction Factors'!$A$3:$B$46,2,FALSE)*0.75),(100-C364)*(VLOOKUP('Reduction Calculations'!D364,'BMP Reduction Factors'!$A$3:$B$46,2,FALSE)*0.5))</f>
        <v>0</v>
      </c>
      <c r="F364" s="12" t="s">
        <v>1</v>
      </c>
      <c r="G364" s="15">
        <f>IF((E364+C364)&lt;80,(100-E364-C364)*(VLOOKUP('Reduction Calculations'!F364,'BMP Reduction Factors'!$A$3:$B$46,2,FALSE)*0.75),(100-E364-C364)*(VLOOKUP('Reduction Calculations'!F364,'BMP Reduction Factors'!$A$3:$B$46,2,FALSE)*0.5))</f>
        <v>0</v>
      </c>
      <c r="H364" s="13">
        <f>SUM('Reduction Calculations'!C364,E364,G364)/100</f>
        <v>0</v>
      </c>
    </row>
    <row r="365" spans="1:8" ht="39" customHeight="1" thickBot="1" x14ac:dyDescent="0.3">
      <c r="A365" s="21" t="str">
        <f t="array" ref="A365">IFERROR(INDEX('ALCAD Input'!A$2:A$600,SMALL(IF('ALCAD Input'!$T$2:$T$600=10,ROW('ALCAD Input'!A$2:A$600)-ROW('ALCAD Input'!A$2)+1),ROWS('ALCAD Input'!A$2:A362))),"")</f>
        <v/>
      </c>
      <c r="B365" s="12" t="s">
        <v>1</v>
      </c>
      <c r="C365" s="14">
        <f>(100*VLOOKUP('Reduction Calculations'!B365,'BMP Reduction Factors'!$A$3:$B$46,2,FALSE))</f>
        <v>0</v>
      </c>
      <c r="D365" s="12" t="s">
        <v>1</v>
      </c>
      <c r="E365" s="15">
        <f>IF(C365&lt;80,(100-C365)*(VLOOKUP('Reduction Calculations'!D365,'BMP Reduction Factors'!$A$3:$B$46,2,FALSE)*0.75),(100-C365)*(VLOOKUP('Reduction Calculations'!D365,'BMP Reduction Factors'!$A$3:$B$46,2,FALSE)*0.5))</f>
        <v>0</v>
      </c>
      <c r="F365" s="12" t="s">
        <v>1</v>
      </c>
      <c r="G365" s="15">
        <f>IF((E365+C365)&lt;80,(100-E365-C365)*(VLOOKUP('Reduction Calculations'!F365,'BMP Reduction Factors'!$A$3:$B$46,2,FALSE)*0.75),(100-E365-C365)*(VLOOKUP('Reduction Calculations'!F365,'BMP Reduction Factors'!$A$3:$B$46,2,FALSE)*0.5))</f>
        <v>0</v>
      </c>
      <c r="H365" s="13">
        <f>SUM('Reduction Calculations'!C365,E365,G365)/100</f>
        <v>0</v>
      </c>
    </row>
    <row r="366" spans="1:8" ht="39" customHeight="1" thickBot="1" x14ac:dyDescent="0.3">
      <c r="A366" s="21" t="str">
        <f t="array" ref="A366">IFERROR(INDEX('ALCAD Input'!A$2:A$600,SMALL(IF('ALCAD Input'!$T$2:$T$600=10,ROW('ALCAD Input'!A$2:A$600)-ROW('ALCAD Input'!A$2)+1),ROWS('ALCAD Input'!A$2:A363))),"")</f>
        <v/>
      </c>
      <c r="B366" s="12" t="s">
        <v>1</v>
      </c>
      <c r="C366" s="14">
        <f>(100*VLOOKUP('Reduction Calculations'!B366,'BMP Reduction Factors'!$A$3:$B$46,2,FALSE))</f>
        <v>0</v>
      </c>
      <c r="D366" s="12" t="s">
        <v>1</v>
      </c>
      <c r="E366" s="15">
        <f>IF(C366&lt;80,(100-C366)*(VLOOKUP('Reduction Calculations'!D366,'BMP Reduction Factors'!$A$3:$B$46,2,FALSE)*0.75),(100-C366)*(VLOOKUP('Reduction Calculations'!D366,'BMP Reduction Factors'!$A$3:$B$46,2,FALSE)*0.5))</f>
        <v>0</v>
      </c>
      <c r="F366" s="12" t="s">
        <v>1</v>
      </c>
      <c r="G366" s="15">
        <f>IF((E366+C366)&lt;80,(100-E366-C366)*(VLOOKUP('Reduction Calculations'!F366,'BMP Reduction Factors'!$A$3:$B$46,2,FALSE)*0.75),(100-E366-C366)*(VLOOKUP('Reduction Calculations'!F366,'BMP Reduction Factors'!$A$3:$B$46,2,FALSE)*0.5))</f>
        <v>0</v>
      </c>
      <c r="H366" s="13">
        <f>SUM('Reduction Calculations'!C366,E366,G366)/100</f>
        <v>0</v>
      </c>
    </row>
    <row r="367" spans="1:8" ht="39" customHeight="1" thickBot="1" x14ac:dyDescent="0.3">
      <c r="A367" s="21" t="str">
        <f t="array" ref="A367">IFERROR(INDEX('ALCAD Input'!A$2:A$600,SMALL(IF('ALCAD Input'!$T$2:$T$600=10,ROW('ALCAD Input'!A$2:A$600)-ROW('ALCAD Input'!A$2)+1),ROWS('ALCAD Input'!A$2:A364))),"")</f>
        <v/>
      </c>
      <c r="B367" s="12" t="s">
        <v>1</v>
      </c>
      <c r="C367" s="14">
        <f>(100*VLOOKUP('Reduction Calculations'!B367,'BMP Reduction Factors'!$A$3:$B$46,2,FALSE))</f>
        <v>0</v>
      </c>
      <c r="D367" s="12" t="s">
        <v>1</v>
      </c>
      <c r="E367" s="15">
        <f>IF(C367&lt;80,(100-C367)*(VLOOKUP('Reduction Calculations'!D367,'BMP Reduction Factors'!$A$3:$B$46,2,FALSE)*0.75),(100-C367)*(VLOOKUP('Reduction Calculations'!D367,'BMP Reduction Factors'!$A$3:$B$46,2,FALSE)*0.5))</f>
        <v>0</v>
      </c>
      <c r="F367" s="12" t="s">
        <v>1</v>
      </c>
      <c r="G367" s="15">
        <f>IF((E367+C367)&lt;80,(100-E367-C367)*(VLOOKUP('Reduction Calculations'!F367,'BMP Reduction Factors'!$A$3:$B$46,2,FALSE)*0.75),(100-E367-C367)*(VLOOKUP('Reduction Calculations'!F367,'BMP Reduction Factors'!$A$3:$B$46,2,FALSE)*0.5))</f>
        <v>0</v>
      </c>
      <c r="H367" s="13">
        <f>SUM('Reduction Calculations'!C367,E367,G367)/100</f>
        <v>0</v>
      </c>
    </row>
    <row r="368" spans="1:8" ht="39" customHeight="1" thickBot="1" x14ac:dyDescent="0.3">
      <c r="A368" s="21" t="str">
        <f t="array" ref="A368">IFERROR(INDEX('ALCAD Input'!A$2:A$600,SMALL(IF('ALCAD Input'!$T$2:$T$600=10,ROW('ALCAD Input'!A$2:A$600)-ROW('ALCAD Input'!A$2)+1),ROWS('ALCAD Input'!A$2:A365))),"")</f>
        <v/>
      </c>
      <c r="B368" s="12" t="s">
        <v>1</v>
      </c>
      <c r="C368" s="14">
        <f>(100*VLOOKUP('Reduction Calculations'!B368,'BMP Reduction Factors'!$A$3:$B$46,2,FALSE))</f>
        <v>0</v>
      </c>
      <c r="D368" s="12" t="s">
        <v>1</v>
      </c>
      <c r="E368" s="15">
        <f>IF(C368&lt;80,(100-C368)*(VLOOKUP('Reduction Calculations'!D368,'BMP Reduction Factors'!$A$3:$B$46,2,FALSE)*0.75),(100-C368)*(VLOOKUP('Reduction Calculations'!D368,'BMP Reduction Factors'!$A$3:$B$46,2,FALSE)*0.5))</f>
        <v>0</v>
      </c>
      <c r="F368" s="12" t="s">
        <v>1</v>
      </c>
      <c r="G368" s="15">
        <f>IF((E368+C368)&lt;80,(100-E368-C368)*(VLOOKUP('Reduction Calculations'!F368,'BMP Reduction Factors'!$A$3:$B$46,2,FALSE)*0.75),(100-E368-C368)*(VLOOKUP('Reduction Calculations'!F368,'BMP Reduction Factors'!$A$3:$B$46,2,FALSE)*0.5))</f>
        <v>0</v>
      </c>
      <c r="H368" s="13">
        <f>SUM('Reduction Calculations'!C368,E368,G368)/100</f>
        <v>0</v>
      </c>
    </row>
    <row r="369" spans="1:8" ht="39" customHeight="1" thickBot="1" x14ac:dyDescent="0.3">
      <c r="A369" s="21" t="str">
        <f t="array" ref="A369">IFERROR(INDEX('ALCAD Input'!A$2:A$600,SMALL(IF('ALCAD Input'!$T$2:$T$600=10,ROW('ALCAD Input'!A$2:A$600)-ROW('ALCAD Input'!A$2)+1),ROWS('ALCAD Input'!A$2:A366))),"")</f>
        <v/>
      </c>
      <c r="B369" s="12" t="s">
        <v>1</v>
      </c>
      <c r="C369" s="14">
        <f>(100*VLOOKUP('Reduction Calculations'!B369,'BMP Reduction Factors'!$A$3:$B$46,2,FALSE))</f>
        <v>0</v>
      </c>
      <c r="D369" s="12" t="s">
        <v>1</v>
      </c>
      <c r="E369" s="15">
        <f>IF(C369&lt;80,(100-C369)*(VLOOKUP('Reduction Calculations'!D369,'BMP Reduction Factors'!$A$3:$B$46,2,FALSE)*0.75),(100-C369)*(VLOOKUP('Reduction Calculations'!D369,'BMP Reduction Factors'!$A$3:$B$46,2,FALSE)*0.5))</f>
        <v>0</v>
      </c>
      <c r="F369" s="12" t="s">
        <v>1</v>
      </c>
      <c r="G369" s="15">
        <f>IF((E369+C369)&lt;80,(100-E369-C369)*(VLOOKUP('Reduction Calculations'!F369,'BMP Reduction Factors'!$A$3:$B$46,2,FALSE)*0.75),(100-E369-C369)*(VLOOKUP('Reduction Calculations'!F369,'BMP Reduction Factors'!$A$3:$B$46,2,FALSE)*0.5))</f>
        <v>0</v>
      </c>
      <c r="H369" s="13">
        <f>SUM('Reduction Calculations'!C369,E369,G369)/100</f>
        <v>0</v>
      </c>
    </row>
    <row r="370" spans="1:8" ht="39" customHeight="1" thickBot="1" x14ac:dyDescent="0.3">
      <c r="A370" s="21" t="str">
        <f t="array" ref="A370">IFERROR(INDEX('ALCAD Input'!A$2:A$600,SMALL(IF('ALCAD Input'!$T$2:$T$600=10,ROW('ALCAD Input'!A$2:A$600)-ROW('ALCAD Input'!A$2)+1),ROWS('ALCAD Input'!A$2:A367))),"")</f>
        <v/>
      </c>
      <c r="B370" s="12" t="s">
        <v>1</v>
      </c>
      <c r="C370" s="14">
        <f>(100*VLOOKUP('Reduction Calculations'!B370,'BMP Reduction Factors'!$A$3:$B$46,2,FALSE))</f>
        <v>0</v>
      </c>
      <c r="D370" s="12" t="s">
        <v>1</v>
      </c>
      <c r="E370" s="15">
        <f>IF(C370&lt;80,(100-C370)*(VLOOKUP('Reduction Calculations'!D370,'BMP Reduction Factors'!$A$3:$B$46,2,FALSE)*0.75),(100-C370)*(VLOOKUP('Reduction Calculations'!D370,'BMP Reduction Factors'!$A$3:$B$46,2,FALSE)*0.5))</f>
        <v>0</v>
      </c>
      <c r="F370" s="12" t="s">
        <v>1</v>
      </c>
      <c r="G370" s="15">
        <f>IF((E370+C370)&lt;80,(100-E370-C370)*(VLOOKUP('Reduction Calculations'!F370,'BMP Reduction Factors'!$A$3:$B$46,2,FALSE)*0.75),(100-E370-C370)*(VLOOKUP('Reduction Calculations'!F370,'BMP Reduction Factors'!$A$3:$B$46,2,FALSE)*0.5))</f>
        <v>0</v>
      </c>
      <c r="H370" s="13">
        <f>SUM('Reduction Calculations'!C370,E370,G370)/100</f>
        <v>0</v>
      </c>
    </row>
    <row r="371" spans="1:8" ht="39" customHeight="1" thickBot="1" x14ac:dyDescent="0.3">
      <c r="A371" s="21" t="str">
        <f t="array" ref="A371">IFERROR(INDEX('ALCAD Input'!A$2:A$600,SMALL(IF('ALCAD Input'!$T$2:$T$600=10,ROW('ALCAD Input'!A$2:A$600)-ROW('ALCAD Input'!A$2)+1),ROWS('ALCAD Input'!A$2:A368))),"")</f>
        <v/>
      </c>
      <c r="B371" s="12" t="s">
        <v>1</v>
      </c>
      <c r="C371" s="14">
        <f>(100*VLOOKUP('Reduction Calculations'!B371,'BMP Reduction Factors'!$A$3:$B$46,2,FALSE))</f>
        <v>0</v>
      </c>
      <c r="D371" s="12" t="s">
        <v>1</v>
      </c>
      <c r="E371" s="15">
        <f>IF(C371&lt;80,(100-C371)*(VLOOKUP('Reduction Calculations'!D371,'BMP Reduction Factors'!$A$3:$B$46,2,FALSE)*0.75),(100-C371)*(VLOOKUP('Reduction Calculations'!D371,'BMP Reduction Factors'!$A$3:$B$46,2,FALSE)*0.5))</f>
        <v>0</v>
      </c>
      <c r="F371" s="12" t="s">
        <v>1</v>
      </c>
      <c r="G371" s="15">
        <f>IF((E371+C371)&lt;80,(100-E371-C371)*(VLOOKUP('Reduction Calculations'!F371,'BMP Reduction Factors'!$A$3:$B$46,2,FALSE)*0.75),(100-E371-C371)*(VLOOKUP('Reduction Calculations'!F371,'BMP Reduction Factors'!$A$3:$B$46,2,FALSE)*0.5))</f>
        <v>0</v>
      </c>
      <c r="H371" s="13">
        <f>SUM('Reduction Calculations'!C371,E371,G371)/100</f>
        <v>0</v>
      </c>
    </row>
    <row r="372" spans="1:8" ht="39" customHeight="1" thickBot="1" x14ac:dyDescent="0.3">
      <c r="A372" s="21" t="str">
        <f t="array" ref="A372">IFERROR(INDEX('ALCAD Input'!A$2:A$600,SMALL(IF('ALCAD Input'!$T$2:$T$600=10,ROW('ALCAD Input'!A$2:A$600)-ROW('ALCAD Input'!A$2)+1),ROWS('ALCAD Input'!A$2:A369))),"")</f>
        <v/>
      </c>
      <c r="B372" s="12" t="s">
        <v>1</v>
      </c>
      <c r="C372" s="14">
        <f>(100*VLOOKUP('Reduction Calculations'!B372,'BMP Reduction Factors'!$A$3:$B$46,2,FALSE))</f>
        <v>0</v>
      </c>
      <c r="D372" s="12" t="s">
        <v>1</v>
      </c>
      <c r="E372" s="15">
        <f>IF(C372&lt;80,(100-C372)*(VLOOKUP('Reduction Calculations'!D372,'BMP Reduction Factors'!$A$3:$B$46,2,FALSE)*0.75),(100-C372)*(VLOOKUP('Reduction Calculations'!D372,'BMP Reduction Factors'!$A$3:$B$46,2,FALSE)*0.5))</f>
        <v>0</v>
      </c>
      <c r="F372" s="12" t="s">
        <v>1</v>
      </c>
      <c r="G372" s="15">
        <f>IF((E372+C372)&lt;80,(100-E372-C372)*(VLOOKUP('Reduction Calculations'!F372,'BMP Reduction Factors'!$A$3:$B$46,2,FALSE)*0.75),(100-E372-C372)*(VLOOKUP('Reduction Calculations'!F372,'BMP Reduction Factors'!$A$3:$B$46,2,FALSE)*0.5))</f>
        <v>0</v>
      </c>
      <c r="H372" s="13">
        <f>SUM('Reduction Calculations'!C372,E372,G372)/100</f>
        <v>0</v>
      </c>
    </row>
    <row r="373" spans="1:8" ht="39" customHeight="1" thickBot="1" x14ac:dyDescent="0.3">
      <c r="A373" s="21" t="str">
        <f t="array" ref="A373">IFERROR(INDEX('ALCAD Input'!A$2:A$600,SMALL(IF('ALCAD Input'!$T$2:$T$600=10,ROW('ALCAD Input'!A$2:A$600)-ROW('ALCAD Input'!A$2)+1),ROWS('ALCAD Input'!A$2:A370))),"")</f>
        <v/>
      </c>
      <c r="B373" s="12" t="s">
        <v>1</v>
      </c>
      <c r="C373" s="14">
        <f>(100*VLOOKUP('Reduction Calculations'!B373,'BMP Reduction Factors'!$A$3:$B$46,2,FALSE))</f>
        <v>0</v>
      </c>
      <c r="D373" s="12" t="s">
        <v>1</v>
      </c>
      <c r="E373" s="15">
        <f>IF(C373&lt;80,(100-C373)*(VLOOKUP('Reduction Calculations'!D373,'BMP Reduction Factors'!$A$3:$B$46,2,FALSE)*0.75),(100-C373)*(VLOOKUP('Reduction Calculations'!D373,'BMP Reduction Factors'!$A$3:$B$46,2,FALSE)*0.5))</f>
        <v>0</v>
      </c>
      <c r="F373" s="12" t="s">
        <v>1</v>
      </c>
      <c r="G373" s="15">
        <f>IF((E373+C373)&lt;80,(100-E373-C373)*(VLOOKUP('Reduction Calculations'!F373,'BMP Reduction Factors'!$A$3:$B$46,2,FALSE)*0.75),(100-E373-C373)*(VLOOKUP('Reduction Calculations'!F373,'BMP Reduction Factors'!$A$3:$B$46,2,FALSE)*0.5))</f>
        <v>0</v>
      </c>
      <c r="H373" s="13">
        <f>SUM('Reduction Calculations'!C373,E373,G373)/100</f>
        <v>0</v>
      </c>
    </row>
    <row r="374" spans="1:8" ht="39" customHeight="1" thickBot="1" x14ac:dyDescent="0.3">
      <c r="A374" s="21" t="str">
        <f t="array" ref="A374">IFERROR(INDEX('ALCAD Input'!A$2:A$600,SMALL(IF('ALCAD Input'!$T$2:$T$600=10,ROW('ALCAD Input'!A$2:A$600)-ROW('ALCAD Input'!A$2)+1),ROWS('ALCAD Input'!A$2:A371))),"")</f>
        <v/>
      </c>
      <c r="B374" s="12" t="s">
        <v>1</v>
      </c>
      <c r="C374" s="14">
        <f>(100*VLOOKUP('Reduction Calculations'!B374,'BMP Reduction Factors'!$A$3:$B$46,2,FALSE))</f>
        <v>0</v>
      </c>
      <c r="D374" s="12" t="s">
        <v>1</v>
      </c>
      <c r="E374" s="15">
        <f>IF(C374&lt;80,(100-C374)*(VLOOKUP('Reduction Calculations'!D374,'BMP Reduction Factors'!$A$3:$B$46,2,FALSE)*0.75),(100-C374)*(VLOOKUP('Reduction Calculations'!D374,'BMP Reduction Factors'!$A$3:$B$46,2,FALSE)*0.5))</f>
        <v>0</v>
      </c>
      <c r="F374" s="12" t="s">
        <v>1</v>
      </c>
      <c r="G374" s="15">
        <f>IF((E374+C374)&lt;80,(100-E374-C374)*(VLOOKUP('Reduction Calculations'!F374,'BMP Reduction Factors'!$A$3:$B$46,2,FALSE)*0.75),(100-E374-C374)*(VLOOKUP('Reduction Calculations'!F374,'BMP Reduction Factors'!$A$3:$B$46,2,FALSE)*0.5))</f>
        <v>0</v>
      </c>
      <c r="H374" s="13">
        <f>SUM('Reduction Calculations'!C374,E374,G374)/100</f>
        <v>0</v>
      </c>
    </row>
    <row r="375" spans="1:8" ht="39" customHeight="1" thickBot="1" x14ac:dyDescent="0.3">
      <c r="A375" s="21" t="str">
        <f t="array" ref="A375">IFERROR(INDEX('ALCAD Input'!A$2:A$600,SMALL(IF('ALCAD Input'!$T$2:$T$600=10,ROW('ALCAD Input'!A$2:A$600)-ROW('ALCAD Input'!A$2)+1),ROWS('ALCAD Input'!A$2:A372))),"")</f>
        <v/>
      </c>
      <c r="B375" s="12" t="s">
        <v>1</v>
      </c>
      <c r="C375" s="14">
        <f>(100*VLOOKUP('Reduction Calculations'!B375,'BMP Reduction Factors'!$A$3:$B$46,2,FALSE))</f>
        <v>0</v>
      </c>
      <c r="D375" s="12" t="s">
        <v>1</v>
      </c>
      <c r="E375" s="15">
        <f>IF(C375&lt;80,(100-C375)*(VLOOKUP('Reduction Calculations'!D375,'BMP Reduction Factors'!$A$3:$B$46,2,FALSE)*0.75),(100-C375)*(VLOOKUP('Reduction Calculations'!D375,'BMP Reduction Factors'!$A$3:$B$46,2,FALSE)*0.5))</f>
        <v>0</v>
      </c>
      <c r="F375" s="12" t="s">
        <v>1</v>
      </c>
      <c r="G375" s="15">
        <f>IF((E375+C375)&lt;80,(100-E375-C375)*(VLOOKUP('Reduction Calculations'!F375,'BMP Reduction Factors'!$A$3:$B$46,2,FALSE)*0.75),(100-E375-C375)*(VLOOKUP('Reduction Calculations'!F375,'BMP Reduction Factors'!$A$3:$B$46,2,FALSE)*0.5))</f>
        <v>0</v>
      </c>
      <c r="H375" s="13">
        <f>SUM('Reduction Calculations'!C375,E375,G375)/100</f>
        <v>0</v>
      </c>
    </row>
    <row r="376" spans="1:8" ht="39" customHeight="1" thickBot="1" x14ac:dyDescent="0.3">
      <c r="A376" s="21" t="str">
        <f t="array" ref="A376">IFERROR(INDEX('ALCAD Input'!A$2:A$600,SMALL(IF('ALCAD Input'!$T$2:$T$600=10,ROW('ALCAD Input'!A$2:A$600)-ROW('ALCAD Input'!A$2)+1),ROWS('ALCAD Input'!A$2:A373))),"")</f>
        <v/>
      </c>
      <c r="B376" s="12" t="s">
        <v>1</v>
      </c>
      <c r="C376" s="14">
        <f>(100*VLOOKUP('Reduction Calculations'!B376,'BMP Reduction Factors'!$A$3:$B$46,2,FALSE))</f>
        <v>0</v>
      </c>
      <c r="D376" s="12" t="s">
        <v>1</v>
      </c>
      <c r="E376" s="15">
        <f>IF(C376&lt;80,(100-C376)*(VLOOKUP('Reduction Calculations'!D376,'BMP Reduction Factors'!$A$3:$B$46,2,FALSE)*0.75),(100-C376)*(VLOOKUP('Reduction Calculations'!D376,'BMP Reduction Factors'!$A$3:$B$46,2,FALSE)*0.5))</f>
        <v>0</v>
      </c>
      <c r="F376" s="12" t="s">
        <v>1</v>
      </c>
      <c r="G376" s="15">
        <f>IF((E376+C376)&lt;80,(100-E376-C376)*(VLOOKUP('Reduction Calculations'!F376,'BMP Reduction Factors'!$A$3:$B$46,2,FALSE)*0.75),(100-E376-C376)*(VLOOKUP('Reduction Calculations'!F376,'BMP Reduction Factors'!$A$3:$B$46,2,FALSE)*0.5))</f>
        <v>0</v>
      </c>
      <c r="H376" s="13">
        <f>SUM('Reduction Calculations'!C376,E376,G376)/100</f>
        <v>0</v>
      </c>
    </row>
    <row r="377" spans="1:8" ht="39" customHeight="1" thickBot="1" x14ac:dyDescent="0.3">
      <c r="A377" s="21" t="str">
        <f t="array" ref="A377">IFERROR(INDEX('ALCAD Input'!A$2:A$600,SMALL(IF('ALCAD Input'!$T$2:$T$600=10,ROW('ALCAD Input'!A$2:A$600)-ROW('ALCAD Input'!A$2)+1),ROWS('ALCAD Input'!A$2:A374))),"")</f>
        <v/>
      </c>
      <c r="B377" s="12" t="s">
        <v>1</v>
      </c>
      <c r="C377" s="14">
        <f>(100*VLOOKUP('Reduction Calculations'!B377,'BMP Reduction Factors'!$A$3:$B$46,2,FALSE))</f>
        <v>0</v>
      </c>
      <c r="D377" s="12" t="s">
        <v>1</v>
      </c>
      <c r="E377" s="15">
        <f>IF(C377&lt;80,(100-C377)*(VLOOKUP('Reduction Calculations'!D377,'BMP Reduction Factors'!$A$3:$B$46,2,FALSE)*0.75),(100-C377)*(VLOOKUP('Reduction Calculations'!D377,'BMP Reduction Factors'!$A$3:$B$46,2,FALSE)*0.5))</f>
        <v>0</v>
      </c>
      <c r="F377" s="12" t="s">
        <v>1</v>
      </c>
      <c r="G377" s="15">
        <f>IF((E377+C377)&lt;80,(100-E377-C377)*(VLOOKUP('Reduction Calculations'!F377,'BMP Reduction Factors'!$A$3:$B$46,2,FALSE)*0.75),(100-E377-C377)*(VLOOKUP('Reduction Calculations'!F377,'BMP Reduction Factors'!$A$3:$B$46,2,FALSE)*0.5))</f>
        <v>0</v>
      </c>
      <c r="H377" s="13">
        <f>SUM('Reduction Calculations'!C377,E377,G377)/100</f>
        <v>0</v>
      </c>
    </row>
    <row r="378" spans="1:8" ht="39" customHeight="1" thickBot="1" x14ac:dyDescent="0.3">
      <c r="A378" s="21" t="str">
        <f t="array" ref="A378">IFERROR(INDEX('ALCAD Input'!A$2:A$600,SMALL(IF('ALCAD Input'!$T$2:$T$600=10,ROW('ALCAD Input'!A$2:A$600)-ROW('ALCAD Input'!A$2)+1),ROWS('ALCAD Input'!A$2:A375))),"")</f>
        <v/>
      </c>
      <c r="B378" s="12" t="s">
        <v>1</v>
      </c>
      <c r="C378" s="14">
        <f>(100*VLOOKUP('Reduction Calculations'!B378,'BMP Reduction Factors'!$A$3:$B$46,2,FALSE))</f>
        <v>0</v>
      </c>
      <c r="D378" s="12" t="s">
        <v>1</v>
      </c>
      <c r="E378" s="15">
        <f>IF(C378&lt;80,(100-C378)*(VLOOKUP('Reduction Calculations'!D378,'BMP Reduction Factors'!$A$3:$B$46,2,FALSE)*0.75),(100-C378)*(VLOOKUP('Reduction Calculations'!D378,'BMP Reduction Factors'!$A$3:$B$46,2,FALSE)*0.5))</f>
        <v>0</v>
      </c>
      <c r="F378" s="12" t="s">
        <v>1</v>
      </c>
      <c r="G378" s="15">
        <f>IF((E378+C378)&lt;80,(100-E378-C378)*(VLOOKUP('Reduction Calculations'!F378,'BMP Reduction Factors'!$A$3:$B$46,2,FALSE)*0.75),(100-E378-C378)*(VLOOKUP('Reduction Calculations'!F378,'BMP Reduction Factors'!$A$3:$B$46,2,FALSE)*0.5))</f>
        <v>0</v>
      </c>
      <c r="H378" s="13">
        <f>SUM('Reduction Calculations'!C378,E378,G378)/100</f>
        <v>0</v>
      </c>
    </row>
    <row r="379" spans="1:8" ht="39" customHeight="1" thickBot="1" x14ac:dyDescent="0.3">
      <c r="A379" s="21" t="str">
        <f t="array" ref="A379">IFERROR(INDEX('ALCAD Input'!A$2:A$600,SMALL(IF('ALCAD Input'!$T$2:$T$600=10,ROW('ALCAD Input'!A$2:A$600)-ROW('ALCAD Input'!A$2)+1),ROWS('ALCAD Input'!A$2:A376))),"")</f>
        <v/>
      </c>
      <c r="B379" s="12" t="s">
        <v>1</v>
      </c>
      <c r="C379" s="14">
        <f>(100*VLOOKUP('Reduction Calculations'!B379,'BMP Reduction Factors'!$A$3:$B$46,2,FALSE))</f>
        <v>0</v>
      </c>
      <c r="D379" s="12" t="s">
        <v>1</v>
      </c>
      <c r="E379" s="15">
        <f>IF(C379&lt;80,(100-C379)*(VLOOKUP('Reduction Calculations'!D379,'BMP Reduction Factors'!$A$3:$B$46,2,FALSE)*0.75),(100-C379)*(VLOOKUP('Reduction Calculations'!D379,'BMP Reduction Factors'!$A$3:$B$46,2,FALSE)*0.5))</f>
        <v>0</v>
      </c>
      <c r="F379" s="12" t="s">
        <v>1</v>
      </c>
      <c r="G379" s="15">
        <f>IF((E379+C379)&lt;80,(100-E379-C379)*(VLOOKUP('Reduction Calculations'!F379,'BMP Reduction Factors'!$A$3:$B$46,2,FALSE)*0.75),(100-E379-C379)*(VLOOKUP('Reduction Calculations'!F379,'BMP Reduction Factors'!$A$3:$B$46,2,FALSE)*0.5))</f>
        <v>0</v>
      </c>
      <c r="H379" s="13">
        <f>SUM('Reduction Calculations'!C379,E379,G379)/100</f>
        <v>0</v>
      </c>
    </row>
    <row r="380" spans="1:8" ht="39" customHeight="1" thickBot="1" x14ac:dyDescent="0.3">
      <c r="A380" s="21" t="str">
        <f t="array" ref="A380">IFERROR(INDEX('ALCAD Input'!A$2:A$600,SMALL(IF('ALCAD Input'!$T$2:$T$600=10,ROW('ALCAD Input'!A$2:A$600)-ROW('ALCAD Input'!A$2)+1),ROWS('ALCAD Input'!A$2:A377))),"")</f>
        <v/>
      </c>
      <c r="B380" s="12" t="s">
        <v>1</v>
      </c>
      <c r="C380" s="14">
        <f>(100*VLOOKUP('Reduction Calculations'!B380,'BMP Reduction Factors'!$A$3:$B$46,2,FALSE))</f>
        <v>0</v>
      </c>
      <c r="D380" s="12" t="s">
        <v>1</v>
      </c>
      <c r="E380" s="15">
        <f>IF(C380&lt;80,(100-C380)*(VLOOKUP('Reduction Calculations'!D380,'BMP Reduction Factors'!$A$3:$B$46,2,FALSE)*0.75),(100-C380)*(VLOOKUP('Reduction Calculations'!D380,'BMP Reduction Factors'!$A$3:$B$46,2,FALSE)*0.5))</f>
        <v>0</v>
      </c>
      <c r="F380" s="12" t="s">
        <v>1</v>
      </c>
      <c r="G380" s="15">
        <f>IF((E380+C380)&lt;80,(100-E380-C380)*(VLOOKUP('Reduction Calculations'!F380,'BMP Reduction Factors'!$A$3:$B$46,2,FALSE)*0.75),(100-E380-C380)*(VLOOKUP('Reduction Calculations'!F380,'BMP Reduction Factors'!$A$3:$B$46,2,FALSE)*0.5))</f>
        <v>0</v>
      </c>
      <c r="H380" s="13">
        <f>SUM('Reduction Calculations'!C380,E380,G380)/100</f>
        <v>0</v>
      </c>
    </row>
    <row r="381" spans="1:8" ht="39" customHeight="1" thickBot="1" x14ac:dyDescent="0.3">
      <c r="A381" s="21" t="str">
        <f t="array" ref="A381">IFERROR(INDEX('ALCAD Input'!A$2:A$600,SMALL(IF('ALCAD Input'!$T$2:$T$600=10,ROW('ALCAD Input'!A$2:A$600)-ROW('ALCAD Input'!A$2)+1),ROWS('ALCAD Input'!A$2:A378))),"")</f>
        <v/>
      </c>
      <c r="B381" s="12" t="s">
        <v>1</v>
      </c>
      <c r="C381" s="14">
        <f>(100*VLOOKUP('Reduction Calculations'!B381,'BMP Reduction Factors'!$A$3:$B$46,2,FALSE))</f>
        <v>0</v>
      </c>
      <c r="D381" s="12" t="s">
        <v>1</v>
      </c>
      <c r="E381" s="15">
        <f>IF(C381&lt;80,(100-C381)*(VLOOKUP('Reduction Calculations'!D381,'BMP Reduction Factors'!$A$3:$B$46,2,FALSE)*0.75),(100-C381)*(VLOOKUP('Reduction Calculations'!D381,'BMP Reduction Factors'!$A$3:$B$46,2,FALSE)*0.5))</f>
        <v>0</v>
      </c>
      <c r="F381" s="12" t="s">
        <v>1</v>
      </c>
      <c r="G381" s="15">
        <f>IF((E381+C381)&lt;80,(100-E381-C381)*(VLOOKUP('Reduction Calculations'!F381,'BMP Reduction Factors'!$A$3:$B$46,2,FALSE)*0.75),(100-E381-C381)*(VLOOKUP('Reduction Calculations'!F381,'BMP Reduction Factors'!$A$3:$B$46,2,FALSE)*0.5))</f>
        <v>0</v>
      </c>
      <c r="H381" s="13">
        <f>SUM('Reduction Calculations'!C381,E381,G381)/100</f>
        <v>0</v>
      </c>
    </row>
    <row r="382" spans="1:8" ht="39" customHeight="1" thickBot="1" x14ac:dyDescent="0.3">
      <c r="A382" s="21" t="str">
        <f t="array" ref="A382">IFERROR(INDEX('ALCAD Input'!A$2:A$600,SMALL(IF('ALCAD Input'!$T$2:$T$600=10,ROW('ALCAD Input'!A$2:A$600)-ROW('ALCAD Input'!A$2)+1),ROWS('ALCAD Input'!A$2:A379))),"")</f>
        <v/>
      </c>
      <c r="B382" s="12" t="s">
        <v>1</v>
      </c>
      <c r="C382" s="14">
        <f>(100*VLOOKUP('Reduction Calculations'!B382,'BMP Reduction Factors'!$A$3:$B$46,2,FALSE))</f>
        <v>0</v>
      </c>
      <c r="D382" s="12" t="s">
        <v>1</v>
      </c>
      <c r="E382" s="15">
        <f>IF(C382&lt;80,(100-C382)*(VLOOKUP('Reduction Calculations'!D382,'BMP Reduction Factors'!$A$3:$B$46,2,FALSE)*0.75),(100-C382)*(VLOOKUP('Reduction Calculations'!D382,'BMP Reduction Factors'!$A$3:$B$46,2,FALSE)*0.5))</f>
        <v>0</v>
      </c>
      <c r="F382" s="12" t="s">
        <v>1</v>
      </c>
      <c r="G382" s="15">
        <f>IF((E382+C382)&lt;80,(100-E382-C382)*(VLOOKUP('Reduction Calculations'!F382,'BMP Reduction Factors'!$A$3:$B$46,2,FALSE)*0.75),(100-E382-C382)*(VLOOKUP('Reduction Calculations'!F382,'BMP Reduction Factors'!$A$3:$B$46,2,FALSE)*0.5))</f>
        <v>0</v>
      </c>
      <c r="H382" s="13">
        <f>SUM('Reduction Calculations'!C382,E382,G382)/100</f>
        <v>0</v>
      </c>
    </row>
    <row r="383" spans="1:8" ht="39" customHeight="1" thickBot="1" x14ac:dyDescent="0.3">
      <c r="A383" s="21" t="str">
        <f t="array" ref="A383">IFERROR(INDEX('ALCAD Input'!A$2:A$600,SMALL(IF('ALCAD Input'!$T$2:$T$600=10,ROW('ALCAD Input'!A$2:A$600)-ROW('ALCAD Input'!A$2)+1),ROWS('ALCAD Input'!A$2:A380))),"")</f>
        <v/>
      </c>
      <c r="B383" s="12" t="s">
        <v>1</v>
      </c>
      <c r="C383" s="14">
        <f>(100*VLOOKUP('Reduction Calculations'!B383,'BMP Reduction Factors'!$A$3:$B$46,2,FALSE))</f>
        <v>0</v>
      </c>
      <c r="D383" s="12" t="s">
        <v>1</v>
      </c>
      <c r="E383" s="15">
        <f>IF(C383&lt;80,(100-C383)*(VLOOKUP('Reduction Calculations'!D383,'BMP Reduction Factors'!$A$3:$B$46,2,FALSE)*0.75),(100-C383)*(VLOOKUP('Reduction Calculations'!D383,'BMP Reduction Factors'!$A$3:$B$46,2,FALSE)*0.5))</f>
        <v>0</v>
      </c>
      <c r="F383" s="12" t="s">
        <v>1</v>
      </c>
      <c r="G383" s="15">
        <f>IF((E383+C383)&lt;80,(100-E383-C383)*(VLOOKUP('Reduction Calculations'!F383,'BMP Reduction Factors'!$A$3:$B$46,2,FALSE)*0.75),(100-E383-C383)*(VLOOKUP('Reduction Calculations'!F383,'BMP Reduction Factors'!$A$3:$B$46,2,FALSE)*0.5))</f>
        <v>0</v>
      </c>
      <c r="H383" s="13">
        <f>SUM('Reduction Calculations'!C383,E383,G383)/100</f>
        <v>0</v>
      </c>
    </row>
    <row r="384" spans="1:8" ht="39" customHeight="1" thickBot="1" x14ac:dyDescent="0.3">
      <c r="A384" s="21" t="str">
        <f t="array" ref="A384">IFERROR(INDEX('ALCAD Input'!A$2:A$600,SMALL(IF('ALCAD Input'!$T$2:$T$600=10,ROW('ALCAD Input'!A$2:A$600)-ROW('ALCAD Input'!A$2)+1),ROWS('ALCAD Input'!A$2:A381))),"")</f>
        <v/>
      </c>
      <c r="B384" s="12" t="s">
        <v>1</v>
      </c>
      <c r="C384" s="14">
        <f>(100*VLOOKUP('Reduction Calculations'!B384,'BMP Reduction Factors'!$A$3:$B$46,2,FALSE))</f>
        <v>0</v>
      </c>
      <c r="D384" s="12" t="s">
        <v>1</v>
      </c>
      <c r="E384" s="15">
        <f>IF(C384&lt;80,(100-C384)*(VLOOKUP('Reduction Calculations'!D384,'BMP Reduction Factors'!$A$3:$B$46,2,FALSE)*0.75),(100-C384)*(VLOOKUP('Reduction Calculations'!D384,'BMP Reduction Factors'!$A$3:$B$46,2,FALSE)*0.5))</f>
        <v>0</v>
      </c>
      <c r="F384" s="12" t="s">
        <v>1</v>
      </c>
      <c r="G384" s="15">
        <f>IF((E384+C384)&lt;80,(100-E384-C384)*(VLOOKUP('Reduction Calculations'!F384,'BMP Reduction Factors'!$A$3:$B$46,2,FALSE)*0.75),(100-E384-C384)*(VLOOKUP('Reduction Calculations'!F384,'BMP Reduction Factors'!$A$3:$B$46,2,FALSE)*0.5))</f>
        <v>0</v>
      </c>
      <c r="H384" s="13">
        <f>SUM('Reduction Calculations'!C384,E384,G384)/100</f>
        <v>0</v>
      </c>
    </row>
    <row r="385" spans="1:8" ht="39" customHeight="1" thickBot="1" x14ac:dyDescent="0.3">
      <c r="A385" s="21" t="str">
        <f t="array" ref="A385">IFERROR(INDEX('ALCAD Input'!A$2:A$600,SMALL(IF('ALCAD Input'!$T$2:$T$600=10,ROW('ALCAD Input'!A$2:A$600)-ROW('ALCAD Input'!A$2)+1),ROWS('ALCAD Input'!A$2:A382))),"")</f>
        <v/>
      </c>
      <c r="B385" s="12" t="s">
        <v>1</v>
      </c>
      <c r="C385" s="14">
        <f>(100*VLOOKUP('Reduction Calculations'!B385,'BMP Reduction Factors'!$A$3:$B$46,2,FALSE))</f>
        <v>0</v>
      </c>
      <c r="D385" s="12" t="s">
        <v>1</v>
      </c>
      <c r="E385" s="15">
        <f>IF(C385&lt;80,(100-C385)*(VLOOKUP('Reduction Calculations'!D385,'BMP Reduction Factors'!$A$3:$B$46,2,FALSE)*0.75),(100-C385)*(VLOOKUP('Reduction Calculations'!D385,'BMP Reduction Factors'!$A$3:$B$46,2,FALSE)*0.5))</f>
        <v>0</v>
      </c>
      <c r="F385" s="12" t="s">
        <v>1</v>
      </c>
      <c r="G385" s="15">
        <f>IF((E385+C385)&lt;80,(100-E385-C385)*(VLOOKUP('Reduction Calculations'!F385,'BMP Reduction Factors'!$A$3:$B$46,2,FALSE)*0.75),(100-E385-C385)*(VLOOKUP('Reduction Calculations'!F385,'BMP Reduction Factors'!$A$3:$B$46,2,FALSE)*0.5))</f>
        <v>0</v>
      </c>
      <c r="H385" s="13">
        <f>SUM('Reduction Calculations'!C385,E385,G385)/100</f>
        <v>0</v>
      </c>
    </row>
    <row r="386" spans="1:8" ht="39" customHeight="1" thickBot="1" x14ac:dyDescent="0.3">
      <c r="A386" s="21" t="str">
        <f t="array" ref="A386">IFERROR(INDEX('ALCAD Input'!A$2:A$600,SMALL(IF('ALCAD Input'!$T$2:$T$600=10,ROW('ALCAD Input'!A$2:A$600)-ROW('ALCAD Input'!A$2)+1),ROWS('ALCAD Input'!A$2:A383))),"")</f>
        <v/>
      </c>
      <c r="B386" s="12" t="s">
        <v>1</v>
      </c>
      <c r="C386" s="14">
        <f>(100*VLOOKUP('Reduction Calculations'!B386,'BMP Reduction Factors'!$A$3:$B$46,2,FALSE))</f>
        <v>0</v>
      </c>
      <c r="D386" s="12" t="s">
        <v>1</v>
      </c>
      <c r="E386" s="15">
        <f>IF(C386&lt;80,(100-C386)*(VLOOKUP('Reduction Calculations'!D386,'BMP Reduction Factors'!$A$3:$B$46,2,FALSE)*0.75),(100-C386)*(VLOOKUP('Reduction Calculations'!D386,'BMP Reduction Factors'!$A$3:$B$46,2,FALSE)*0.5))</f>
        <v>0</v>
      </c>
      <c r="F386" s="12" t="s">
        <v>1</v>
      </c>
      <c r="G386" s="15">
        <f>IF((E386+C386)&lt;80,(100-E386-C386)*(VLOOKUP('Reduction Calculations'!F386,'BMP Reduction Factors'!$A$3:$B$46,2,FALSE)*0.75),(100-E386-C386)*(VLOOKUP('Reduction Calculations'!F386,'BMP Reduction Factors'!$A$3:$B$46,2,FALSE)*0.5))</f>
        <v>0</v>
      </c>
      <c r="H386" s="13">
        <f>SUM('Reduction Calculations'!C386,E386,G386)/100</f>
        <v>0</v>
      </c>
    </row>
    <row r="387" spans="1:8" ht="39" customHeight="1" thickBot="1" x14ac:dyDescent="0.3">
      <c r="A387" s="21" t="str">
        <f t="array" ref="A387">IFERROR(INDEX('ALCAD Input'!A$2:A$600,SMALL(IF('ALCAD Input'!$T$2:$T$600=10,ROW('ALCAD Input'!A$2:A$600)-ROW('ALCAD Input'!A$2)+1),ROWS('ALCAD Input'!A$2:A384))),"")</f>
        <v/>
      </c>
      <c r="B387" s="12" t="s">
        <v>1</v>
      </c>
      <c r="C387" s="14">
        <f>(100*VLOOKUP('Reduction Calculations'!B387,'BMP Reduction Factors'!$A$3:$B$46,2,FALSE))</f>
        <v>0</v>
      </c>
      <c r="D387" s="12" t="s">
        <v>1</v>
      </c>
      <c r="E387" s="15">
        <f>IF(C387&lt;80,(100-C387)*(VLOOKUP('Reduction Calculations'!D387,'BMP Reduction Factors'!$A$3:$B$46,2,FALSE)*0.75),(100-C387)*(VLOOKUP('Reduction Calculations'!D387,'BMP Reduction Factors'!$A$3:$B$46,2,FALSE)*0.5))</f>
        <v>0</v>
      </c>
      <c r="F387" s="12" t="s">
        <v>1</v>
      </c>
      <c r="G387" s="15">
        <f>IF((E387+C387)&lt;80,(100-E387-C387)*(VLOOKUP('Reduction Calculations'!F387,'BMP Reduction Factors'!$A$3:$B$46,2,FALSE)*0.75),(100-E387-C387)*(VLOOKUP('Reduction Calculations'!F387,'BMP Reduction Factors'!$A$3:$B$46,2,FALSE)*0.5))</f>
        <v>0</v>
      </c>
      <c r="H387" s="13">
        <f>SUM('Reduction Calculations'!C387,E387,G387)/100</f>
        <v>0</v>
      </c>
    </row>
    <row r="388" spans="1:8" ht="39" customHeight="1" thickBot="1" x14ac:dyDescent="0.3">
      <c r="A388" s="21" t="str">
        <f t="array" ref="A388">IFERROR(INDEX('ALCAD Input'!A$2:A$600,SMALL(IF('ALCAD Input'!$T$2:$T$600=10,ROW('ALCAD Input'!A$2:A$600)-ROW('ALCAD Input'!A$2)+1),ROWS('ALCAD Input'!A$2:A385))),"")</f>
        <v/>
      </c>
      <c r="B388" s="12" t="s">
        <v>1</v>
      </c>
      <c r="C388" s="14">
        <f>(100*VLOOKUP('Reduction Calculations'!B388,'BMP Reduction Factors'!$A$3:$B$46,2,FALSE))</f>
        <v>0</v>
      </c>
      <c r="D388" s="12" t="s">
        <v>1</v>
      </c>
      <c r="E388" s="15">
        <f>IF(C388&lt;80,(100-C388)*(VLOOKUP('Reduction Calculations'!D388,'BMP Reduction Factors'!$A$3:$B$46,2,FALSE)*0.75),(100-C388)*(VLOOKUP('Reduction Calculations'!D388,'BMP Reduction Factors'!$A$3:$B$46,2,FALSE)*0.5))</f>
        <v>0</v>
      </c>
      <c r="F388" s="12" t="s">
        <v>1</v>
      </c>
      <c r="G388" s="15">
        <f>IF((E388+C388)&lt;80,(100-E388-C388)*(VLOOKUP('Reduction Calculations'!F388,'BMP Reduction Factors'!$A$3:$B$46,2,FALSE)*0.75),(100-E388-C388)*(VLOOKUP('Reduction Calculations'!F388,'BMP Reduction Factors'!$A$3:$B$46,2,FALSE)*0.5))</f>
        <v>0</v>
      </c>
      <c r="H388" s="13">
        <f>SUM('Reduction Calculations'!C388,E388,G388)/100</f>
        <v>0</v>
      </c>
    </row>
    <row r="389" spans="1:8" ht="39" customHeight="1" thickBot="1" x14ac:dyDescent="0.3">
      <c r="A389" s="21" t="str">
        <f t="array" ref="A389">IFERROR(INDEX('ALCAD Input'!A$2:A$600,SMALL(IF('ALCAD Input'!$T$2:$T$600=10,ROW('ALCAD Input'!A$2:A$600)-ROW('ALCAD Input'!A$2)+1),ROWS('ALCAD Input'!A$2:A386))),"")</f>
        <v/>
      </c>
      <c r="B389" s="12" t="s">
        <v>1</v>
      </c>
      <c r="C389" s="14">
        <f>(100*VLOOKUP('Reduction Calculations'!B389,'BMP Reduction Factors'!$A$3:$B$46,2,FALSE))</f>
        <v>0</v>
      </c>
      <c r="D389" s="12" t="s">
        <v>1</v>
      </c>
      <c r="E389" s="15">
        <f>IF(C389&lt;80,(100-C389)*(VLOOKUP('Reduction Calculations'!D389,'BMP Reduction Factors'!$A$3:$B$46,2,FALSE)*0.75),(100-C389)*(VLOOKUP('Reduction Calculations'!D389,'BMP Reduction Factors'!$A$3:$B$46,2,FALSE)*0.5))</f>
        <v>0</v>
      </c>
      <c r="F389" s="12" t="s">
        <v>1</v>
      </c>
      <c r="G389" s="15">
        <f>IF((E389+C389)&lt;80,(100-E389-C389)*(VLOOKUP('Reduction Calculations'!F389,'BMP Reduction Factors'!$A$3:$B$46,2,FALSE)*0.75),(100-E389-C389)*(VLOOKUP('Reduction Calculations'!F389,'BMP Reduction Factors'!$A$3:$B$46,2,FALSE)*0.5))</f>
        <v>0</v>
      </c>
      <c r="H389" s="13">
        <f>SUM('Reduction Calculations'!C389,E389,G389)/100</f>
        <v>0</v>
      </c>
    </row>
    <row r="390" spans="1:8" ht="39" customHeight="1" thickBot="1" x14ac:dyDescent="0.3">
      <c r="A390" s="21" t="str">
        <f t="array" ref="A390">IFERROR(INDEX('ALCAD Input'!A$2:A$600,SMALL(IF('ALCAD Input'!$T$2:$T$600=10,ROW('ALCAD Input'!A$2:A$600)-ROW('ALCAD Input'!A$2)+1),ROWS('ALCAD Input'!A$2:A387))),"")</f>
        <v/>
      </c>
      <c r="B390" s="12" t="s">
        <v>1</v>
      </c>
      <c r="C390" s="14">
        <f>(100*VLOOKUP('Reduction Calculations'!B390,'BMP Reduction Factors'!$A$3:$B$46,2,FALSE))</f>
        <v>0</v>
      </c>
      <c r="D390" s="12" t="s">
        <v>1</v>
      </c>
      <c r="E390" s="15">
        <f>IF(C390&lt;80,(100-C390)*(VLOOKUP('Reduction Calculations'!D390,'BMP Reduction Factors'!$A$3:$B$46,2,FALSE)*0.75),(100-C390)*(VLOOKUP('Reduction Calculations'!D390,'BMP Reduction Factors'!$A$3:$B$46,2,FALSE)*0.5))</f>
        <v>0</v>
      </c>
      <c r="F390" s="12" t="s">
        <v>1</v>
      </c>
      <c r="G390" s="15">
        <f>IF((E390+C390)&lt;80,(100-E390-C390)*(VLOOKUP('Reduction Calculations'!F390,'BMP Reduction Factors'!$A$3:$B$46,2,FALSE)*0.75),(100-E390-C390)*(VLOOKUP('Reduction Calculations'!F390,'BMP Reduction Factors'!$A$3:$B$46,2,FALSE)*0.5))</f>
        <v>0</v>
      </c>
      <c r="H390" s="13">
        <f>SUM('Reduction Calculations'!C390,E390,G390)/100</f>
        <v>0</v>
      </c>
    </row>
    <row r="391" spans="1:8" ht="39" customHeight="1" thickBot="1" x14ac:dyDescent="0.3">
      <c r="A391" s="21" t="str">
        <f t="array" ref="A391">IFERROR(INDEX('ALCAD Input'!A$2:A$600,SMALL(IF('ALCAD Input'!$T$2:$T$600=10,ROW('ALCAD Input'!A$2:A$600)-ROW('ALCAD Input'!A$2)+1),ROWS('ALCAD Input'!A$2:A388))),"")</f>
        <v/>
      </c>
      <c r="B391" s="12" t="s">
        <v>1</v>
      </c>
      <c r="C391" s="14">
        <f>(100*VLOOKUP('Reduction Calculations'!B391,'BMP Reduction Factors'!$A$3:$B$46,2,FALSE))</f>
        <v>0</v>
      </c>
      <c r="D391" s="12" t="s">
        <v>1</v>
      </c>
      <c r="E391" s="15">
        <f>IF(C391&lt;80,(100-C391)*(VLOOKUP('Reduction Calculations'!D391,'BMP Reduction Factors'!$A$3:$B$46,2,FALSE)*0.75),(100-C391)*(VLOOKUP('Reduction Calculations'!D391,'BMP Reduction Factors'!$A$3:$B$46,2,FALSE)*0.5))</f>
        <v>0</v>
      </c>
      <c r="F391" s="12" t="s">
        <v>1</v>
      </c>
      <c r="G391" s="15">
        <f>IF((E391+C391)&lt;80,(100-E391-C391)*(VLOOKUP('Reduction Calculations'!F391,'BMP Reduction Factors'!$A$3:$B$46,2,FALSE)*0.75),(100-E391-C391)*(VLOOKUP('Reduction Calculations'!F391,'BMP Reduction Factors'!$A$3:$B$46,2,FALSE)*0.5))</f>
        <v>0</v>
      </c>
      <c r="H391" s="13">
        <f>SUM('Reduction Calculations'!C391,E391,G391)/100</f>
        <v>0</v>
      </c>
    </row>
    <row r="392" spans="1:8" ht="39" customHeight="1" thickBot="1" x14ac:dyDescent="0.3">
      <c r="A392" s="21" t="str">
        <f t="array" ref="A392">IFERROR(INDEX('ALCAD Input'!A$2:A$600,SMALL(IF('ALCAD Input'!$T$2:$T$600=10,ROW('ALCAD Input'!A$2:A$600)-ROW('ALCAD Input'!A$2)+1),ROWS('ALCAD Input'!A$2:A389))),"")</f>
        <v/>
      </c>
      <c r="B392" s="12" t="s">
        <v>1</v>
      </c>
      <c r="C392" s="14">
        <f>(100*VLOOKUP('Reduction Calculations'!B392,'BMP Reduction Factors'!$A$3:$B$46,2,FALSE))</f>
        <v>0</v>
      </c>
      <c r="D392" s="12" t="s">
        <v>1</v>
      </c>
      <c r="E392" s="15">
        <f>IF(C392&lt;80,(100-C392)*(VLOOKUP('Reduction Calculations'!D392,'BMP Reduction Factors'!$A$3:$B$46,2,FALSE)*0.75),(100-C392)*(VLOOKUP('Reduction Calculations'!D392,'BMP Reduction Factors'!$A$3:$B$46,2,FALSE)*0.5))</f>
        <v>0</v>
      </c>
      <c r="F392" s="12" t="s">
        <v>1</v>
      </c>
      <c r="G392" s="15">
        <f>IF((E392+C392)&lt;80,(100-E392-C392)*(VLOOKUP('Reduction Calculations'!F392,'BMP Reduction Factors'!$A$3:$B$46,2,FALSE)*0.75),(100-E392-C392)*(VLOOKUP('Reduction Calculations'!F392,'BMP Reduction Factors'!$A$3:$B$46,2,FALSE)*0.5))</f>
        <v>0</v>
      </c>
      <c r="H392" s="13">
        <f>SUM('Reduction Calculations'!C392,E392,G392)/100</f>
        <v>0</v>
      </c>
    </row>
    <row r="393" spans="1:8" ht="39" customHeight="1" thickBot="1" x14ac:dyDescent="0.3">
      <c r="A393" s="21" t="str">
        <f t="array" ref="A393">IFERROR(INDEX('ALCAD Input'!A$2:A$600,SMALL(IF('ALCAD Input'!$T$2:$T$600=10,ROW('ALCAD Input'!A$2:A$600)-ROW('ALCAD Input'!A$2)+1),ROWS('ALCAD Input'!A$2:A390))),"")</f>
        <v/>
      </c>
      <c r="B393" s="12" t="s">
        <v>1</v>
      </c>
      <c r="C393" s="14">
        <f>(100*VLOOKUP('Reduction Calculations'!B393,'BMP Reduction Factors'!$A$3:$B$46,2,FALSE))</f>
        <v>0</v>
      </c>
      <c r="D393" s="12" t="s">
        <v>1</v>
      </c>
      <c r="E393" s="15">
        <f>IF(C393&lt;80,(100-C393)*(VLOOKUP('Reduction Calculations'!D393,'BMP Reduction Factors'!$A$3:$B$46,2,FALSE)*0.75),(100-C393)*(VLOOKUP('Reduction Calculations'!D393,'BMP Reduction Factors'!$A$3:$B$46,2,FALSE)*0.5))</f>
        <v>0</v>
      </c>
      <c r="F393" s="12" t="s">
        <v>1</v>
      </c>
      <c r="G393" s="15">
        <f>IF((E393+C393)&lt;80,(100-E393-C393)*(VLOOKUP('Reduction Calculations'!F393,'BMP Reduction Factors'!$A$3:$B$46,2,FALSE)*0.75),(100-E393-C393)*(VLOOKUP('Reduction Calculations'!F393,'BMP Reduction Factors'!$A$3:$B$46,2,FALSE)*0.5))</f>
        <v>0</v>
      </c>
      <c r="H393" s="13">
        <f>SUM('Reduction Calculations'!C393,E393,G393)/100</f>
        <v>0</v>
      </c>
    </row>
    <row r="394" spans="1:8" ht="39" customHeight="1" thickBot="1" x14ac:dyDescent="0.3">
      <c r="A394" s="21" t="str">
        <f t="array" ref="A394">IFERROR(INDEX('ALCAD Input'!A$2:A$600,SMALL(IF('ALCAD Input'!$T$2:$T$600=10,ROW('ALCAD Input'!A$2:A$600)-ROW('ALCAD Input'!A$2)+1),ROWS('ALCAD Input'!A$2:A391))),"")</f>
        <v/>
      </c>
      <c r="B394" s="12" t="s">
        <v>1</v>
      </c>
      <c r="C394" s="14">
        <f>(100*VLOOKUP('Reduction Calculations'!B394,'BMP Reduction Factors'!$A$3:$B$46,2,FALSE))</f>
        <v>0</v>
      </c>
      <c r="D394" s="12" t="s">
        <v>1</v>
      </c>
      <c r="E394" s="15">
        <f>IF(C394&lt;80,(100-C394)*(VLOOKUP('Reduction Calculations'!D394,'BMP Reduction Factors'!$A$3:$B$46,2,FALSE)*0.75),(100-C394)*(VLOOKUP('Reduction Calculations'!D394,'BMP Reduction Factors'!$A$3:$B$46,2,FALSE)*0.5))</f>
        <v>0</v>
      </c>
      <c r="F394" s="12" t="s">
        <v>1</v>
      </c>
      <c r="G394" s="15">
        <f>IF((E394+C394)&lt;80,(100-E394-C394)*(VLOOKUP('Reduction Calculations'!F394,'BMP Reduction Factors'!$A$3:$B$46,2,FALSE)*0.75),(100-E394-C394)*(VLOOKUP('Reduction Calculations'!F394,'BMP Reduction Factors'!$A$3:$B$46,2,FALSE)*0.5))</f>
        <v>0</v>
      </c>
      <c r="H394" s="13">
        <f>SUM('Reduction Calculations'!C394,E394,G394)/100</f>
        <v>0</v>
      </c>
    </row>
    <row r="395" spans="1:8" ht="39" customHeight="1" thickBot="1" x14ac:dyDescent="0.3">
      <c r="A395" s="21" t="str">
        <f t="array" ref="A395">IFERROR(INDEX('ALCAD Input'!A$2:A$600,SMALL(IF('ALCAD Input'!$T$2:$T$600=10,ROW('ALCAD Input'!A$2:A$600)-ROW('ALCAD Input'!A$2)+1),ROWS('ALCAD Input'!A$2:A392))),"")</f>
        <v/>
      </c>
      <c r="B395" s="12" t="s">
        <v>1</v>
      </c>
      <c r="C395" s="14">
        <f>(100*VLOOKUP('Reduction Calculations'!B395,'BMP Reduction Factors'!$A$3:$B$46,2,FALSE))</f>
        <v>0</v>
      </c>
      <c r="D395" s="12" t="s">
        <v>1</v>
      </c>
      <c r="E395" s="15">
        <f>IF(C395&lt;80,(100-C395)*(VLOOKUP('Reduction Calculations'!D395,'BMP Reduction Factors'!$A$3:$B$46,2,FALSE)*0.75),(100-C395)*(VLOOKUP('Reduction Calculations'!D395,'BMP Reduction Factors'!$A$3:$B$46,2,FALSE)*0.5))</f>
        <v>0</v>
      </c>
      <c r="F395" s="12" t="s">
        <v>1</v>
      </c>
      <c r="G395" s="15">
        <f>IF((E395+C395)&lt;80,(100-E395-C395)*(VLOOKUP('Reduction Calculations'!F395,'BMP Reduction Factors'!$A$3:$B$46,2,FALSE)*0.75),(100-E395-C395)*(VLOOKUP('Reduction Calculations'!F395,'BMP Reduction Factors'!$A$3:$B$46,2,FALSE)*0.5))</f>
        <v>0</v>
      </c>
      <c r="H395" s="13">
        <f>SUM('Reduction Calculations'!C395,E395,G395)/100</f>
        <v>0</v>
      </c>
    </row>
    <row r="396" spans="1:8" ht="39" customHeight="1" thickBot="1" x14ac:dyDescent="0.3">
      <c r="A396" s="21" t="str">
        <f t="array" ref="A396">IFERROR(INDEX('ALCAD Input'!A$2:A$600,SMALL(IF('ALCAD Input'!$T$2:$T$600=10,ROW('ALCAD Input'!A$2:A$600)-ROW('ALCAD Input'!A$2)+1),ROWS('ALCAD Input'!A$2:A393))),"")</f>
        <v/>
      </c>
      <c r="B396" s="12" t="s">
        <v>1</v>
      </c>
      <c r="C396" s="14">
        <f>(100*VLOOKUP('Reduction Calculations'!B396,'BMP Reduction Factors'!$A$3:$B$46,2,FALSE))</f>
        <v>0</v>
      </c>
      <c r="D396" s="12" t="s">
        <v>1</v>
      </c>
      <c r="E396" s="15">
        <f>IF(C396&lt;80,(100-C396)*(VLOOKUP('Reduction Calculations'!D396,'BMP Reduction Factors'!$A$3:$B$46,2,FALSE)*0.75),(100-C396)*(VLOOKUP('Reduction Calculations'!D396,'BMP Reduction Factors'!$A$3:$B$46,2,FALSE)*0.5))</f>
        <v>0</v>
      </c>
      <c r="F396" s="12" t="s">
        <v>1</v>
      </c>
      <c r="G396" s="15">
        <f>IF((E396+C396)&lt;80,(100-E396-C396)*(VLOOKUP('Reduction Calculations'!F396,'BMP Reduction Factors'!$A$3:$B$46,2,FALSE)*0.75),(100-E396-C396)*(VLOOKUP('Reduction Calculations'!F396,'BMP Reduction Factors'!$A$3:$B$46,2,FALSE)*0.5))</f>
        <v>0</v>
      </c>
      <c r="H396" s="13">
        <f>SUM('Reduction Calculations'!C396,E396,G396)/100</f>
        <v>0</v>
      </c>
    </row>
    <row r="397" spans="1:8" ht="39" customHeight="1" thickBot="1" x14ac:dyDescent="0.3">
      <c r="A397" s="21" t="str">
        <f t="array" ref="A397">IFERROR(INDEX('ALCAD Input'!A$2:A$600,SMALL(IF('ALCAD Input'!$T$2:$T$600=10,ROW('ALCAD Input'!A$2:A$600)-ROW('ALCAD Input'!A$2)+1),ROWS('ALCAD Input'!A$2:A394))),"")</f>
        <v/>
      </c>
      <c r="B397" s="12" t="s">
        <v>1</v>
      </c>
      <c r="C397" s="14">
        <f>(100*VLOOKUP('Reduction Calculations'!B397,'BMP Reduction Factors'!$A$3:$B$46,2,FALSE))</f>
        <v>0</v>
      </c>
      <c r="D397" s="12" t="s">
        <v>1</v>
      </c>
      <c r="E397" s="15">
        <f>IF(C397&lt;80,(100-C397)*(VLOOKUP('Reduction Calculations'!D397,'BMP Reduction Factors'!$A$3:$B$46,2,FALSE)*0.75),(100-C397)*(VLOOKUP('Reduction Calculations'!D397,'BMP Reduction Factors'!$A$3:$B$46,2,FALSE)*0.5))</f>
        <v>0</v>
      </c>
      <c r="F397" s="12" t="s">
        <v>1</v>
      </c>
      <c r="G397" s="15">
        <f>IF((E397+C397)&lt;80,(100-E397-C397)*(VLOOKUP('Reduction Calculations'!F397,'BMP Reduction Factors'!$A$3:$B$46,2,FALSE)*0.75),(100-E397-C397)*(VLOOKUP('Reduction Calculations'!F397,'BMP Reduction Factors'!$A$3:$B$46,2,FALSE)*0.5))</f>
        <v>0</v>
      </c>
      <c r="H397" s="13">
        <f>SUM('Reduction Calculations'!C397,E397,G397)/100</f>
        <v>0</v>
      </c>
    </row>
    <row r="398" spans="1:8" ht="39" customHeight="1" thickBot="1" x14ac:dyDescent="0.3">
      <c r="A398" s="21" t="str">
        <f t="array" ref="A398">IFERROR(INDEX('ALCAD Input'!A$2:A$600,SMALL(IF('ALCAD Input'!$T$2:$T$600=10,ROW('ALCAD Input'!A$2:A$600)-ROW('ALCAD Input'!A$2)+1),ROWS('ALCAD Input'!A$2:A395))),"")</f>
        <v/>
      </c>
      <c r="B398" s="12" t="s">
        <v>1</v>
      </c>
      <c r="C398" s="14">
        <f>(100*VLOOKUP('Reduction Calculations'!B398,'BMP Reduction Factors'!$A$3:$B$46,2,FALSE))</f>
        <v>0</v>
      </c>
      <c r="D398" s="12" t="s">
        <v>1</v>
      </c>
      <c r="E398" s="15">
        <f>IF(C398&lt;80,(100-C398)*(VLOOKUP('Reduction Calculations'!D398,'BMP Reduction Factors'!$A$3:$B$46,2,FALSE)*0.75),(100-C398)*(VLOOKUP('Reduction Calculations'!D398,'BMP Reduction Factors'!$A$3:$B$46,2,FALSE)*0.5))</f>
        <v>0</v>
      </c>
      <c r="F398" s="12" t="s">
        <v>1</v>
      </c>
      <c r="G398" s="15">
        <f>IF((E398+C398)&lt;80,(100-E398-C398)*(VLOOKUP('Reduction Calculations'!F398,'BMP Reduction Factors'!$A$3:$B$46,2,FALSE)*0.75),(100-E398-C398)*(VLOOKUP('Reduction Calculations'!F398,'BMP Reduction Factors'!$A$3:$B$46,2,FALSE)*0.5))</f>
        <v>0</v>
      </c>
      <c r="H398" s="13">
        <f>SUM('Reduction Calculations'!C398,E398,G398)/100</f>
        <v>0</v>
      </c>
    </row>
    <row r="399" spans="1:8" ht="39" customHeight="1" thickBot="1" x14ac:dyDescent="0.3">
      <c r="A399" s="21" t="str">
        <f t="array" ref="A399">IFERROR(INDEX('ALCAD Input'!A$2:A$600,SMALL(IF('ALCAD Input'!$T$2:$T$600=10,ROW('ALCAD Input'!A$2:A$600)-ROW('ALCAD Input'!A$2)+1),ROWS('ALCAD Input'!A$2:A396))),"")</f>
        <v/>
      </c>
      <c r="B399" s="12" t="s">
        <v>1</v>
      </c>
      <c r="C399" s="14">
        <f>(100*VLOOKUP('Reduction Calculations'!B399,'BMP Reduction Factors'!$A$3:$B$46,2,FALSE))</f>
        <v>0</v>
      </c>
      <c r="D399" s="12" t="s">
        <v>1</v>
      </c>
      <c r="E399" s="15">
        <f>IF(C399&lt;80,(100-C399)*(VLOOKUP('Reduction Calculations'!D399,'BMP Reduction Factors'!$A$3:$B$46,2,FALSE)*0.75),(100-C399)*(VLOOKUP('Reduction Calculations'!D399,'BMP Reduction Factors'!$A$3:$B$46,2,FALSE)*0.5))</f>
        <v>0</v>
      </c>
      <c r="F399" s="12" t="s">
        <v>1</v>
      </c>
      <c r="G399" s="15">
        <f>IF((E399+C399)&lt;80,(100-E399-C399)*(VLOOKUP('Reduction Calculations'!F399,'BMP Reduction Factors'!$A$3:$B$46,2,FALSE)*0.75),(100-E399-C399)*(VLOOKUP('Reduction Calculations'!F399,'BMP Reduction Factors'!$A$3:$B$46,2,FALSE)*0.5))</f>
        <v>0</v>
      </c>
      <c r="H399" s="13">
        <f>SUM('Reduction Calculations'!C399,E399,G399)/100</f>
        <v>0</v>
      </c>
    </row>
    <row r="400" spans="1:8" ht="39" customHeight="1" thickBot="1" x14ac:dyDescent="0.3">
      <c r="A400" s="21" t="str">
        <f t="array" ref="A400">IFERROR(INDEX('ALCAD Input'!A$2:A$600,SMALL(IF('ALCAD Input'!$T$2:$T$600=10,ROW('ALCAD Input'!A$2:A$600)-ROW('ALCAD Input'!A$2)+1),ROWS('ALCAD Input'!A$2:A397))),"")</f>
        <v/>
      </c>
      <c r="B400" s="12" t="s">
        <v>1</v>
      </c>
      <c r="C400" s="14">
        <f>(100*VLOOKUP('Reduction Calculations'!B400,'BMP Reduction Factors'!$A$3:$B$46,2,FALSE))</f>
        <v>0</v>
      </c>
      <c r="D400" s="12" t="s">
        <v>1</v>
      </c>
      <c r="E400" s="15">
        <f>IF(C400&lt;80,(100-C400)*(VLOOKUP('Reduction Calculations'!D400,'BMP Reduction Factors'!$A$3:$B$46,2,FALSE)*0.75),(100-C400)*(VLOOKUP('Reduction Calculations'!D400,'BMP Reduction Factors'!$A$3:$B$46,2,FALSE)*0.5))</f>
        <v>0</v>
      </c>
      <c r="F400" s="12" t="s">
        <v>1</v>
      </c>
      <c r="G400" s="15">
        <f>IF((E400+C400)&lt;80,(100-E400-C400)*(VLOOKUP('Reduction Calculations'!F400,'BMP Reduction Factors'!$A$3:$B$46,2,FALSE)*0.75),(100-E400-C400)*(VLOOKUP('Reduction Calculations'!F400,'BMP Reduction Factors'!$A$3:$B$46,2,FALSE)*0.5))</f>
        <v>0</v>
      </c>
      <c r="H400" s="13">
        <f>SUM('Reduction Calculations'!C400,E400,G400)/100</f>
        <v>0</v>
      </c>
    </row>
    <row r="401" spans="1:8" ht="39" customHeight="1" thickBot="1" x14ac:dyDescent="0.3">
      <c r="A401" s="21" t="str">
        <f t="array" ref="A401">IFERROR(INDEX('ALCAD Input'!A$2:A$600,SMALL(IF('ALCAD Input'!$T$2:$T$600=10,ROW('ALCAD Input'!A$2:A$600)-ROW('ALCAD Input'!A$2)+1),ROWS('ALCAD Input'!A$2:A398))),"")</f>
        <v/>
      </c>
      <c r="B401" s="12" t="s">
        <v>1</v>
      </c>
      <c r="C401" s="14">
        <f>(100*VLOOKUP('Reduction Calculations'!B401,'BMP Reduction Factors'!$A$3:$B$46,2,FALSE))</f>
        <v>0</v>
      </c>
      <c r="D401" s="12" t="s">
        <v>1</v>
      </c>
      <c r="E401" s="15">
        <f>IF(C401&lt;80,(100-C401)*(VLOOKUP('Reduction Calculations'!D401,'BMP Reduction Factors'!$A$3:$B$46,2,FALSE)*0.75),(100-C401)*(VLOOKUP('Reduction Calculations'!D401,'BMP Reduction Factors'!$A$3:$B$46,2,FALSE)*0.5))</f>
        <v>0</v>
      </c>
      <c r="F401" s="12" t="s">
        <v>1</v>
      </c>
      <c r="G401" s="15">
        <f>IF((E401+C401)&lt;80,(100-E401-C401)*(VLOOKUP('Reduction Calculations'!F401,'BMP Reduction Factors'!$A$3:$B$46,2,FALSE)*0.75),(100-E401-C401)*(VLOOKUP('Reduction Calculations'!F401,'BMP Reduction Factors'!$A$3:$B$46,2,FALSE)*0.5))</f>
        <v>0</v>
      </c>
      <c r="H401" s="13">
        <f>SUM('Reduction Calculations'!C401,E401,G401)/100</f>
        <v>0</v>
      </c>
    </row>
    <row r="402" spans="1:8" ht="39" customHeight="1" thickBot="1" x14ac:dyDescent="0.3">
      <c r="A402" s="21" t="str">
        <f t="array" ref="A402">IFERROR(INDEX('ALCAD Input'!A$2:A$600,SMALL(IF('ALCAD Input'!$T$2:$T$600=10,ROW('ALCAD Input'!A$2:A$600)-ROW('ALCAD Input'!A$2)+1),ROWS('ALCAD Input'!A$2:A399))),"")</f>
        <v/>
      </c>
      <c r="B402" s="12" t="s">
        <v>1</v>
      </c>
      <c r="C402" s="14">
        <f>(100*VLOOKUP('Reduction Calculations'!B402,'BMP Reduction Factors'!$A$3:$B$46,2,FALSE))</f>
        <v>0</v>
      </c>
      <c r="D402" s="12" t="s">
        <v>1</v>
      </c>
      <c r="E402" s="15">
        <f>IF(C402&lt;80,(100-C402)*(VLOOKUP('Reduction Calculations'!D402,'BMP Reduction Factors'!$A$3:$B$46,2,FALSE)*0.75),(100-C402)*(VLOOKUP('Reduction Calculations'!D402,'BMP Reduction Factors'!$A$3:$B$46,2,FALSE)*0.5))</f>
        <v>0</v>
      </c>
      <c r="F402" s="12" t="s">
        <v>1</v>
      </c>
      <c r="G402" s="15">
        <f>IF((E402+C402)&lt;80,(100-E402-C402)*(VLOOKUP('Reduction Calculations'!F402,'BMP Reduction Factors'!$A$3:$B$46,2,FALSE)*0.75),(100-E402-C402)*(VLOOKUP('Reduction Calculations'!F402,'BMP Reduction Factors'!$A$3:$B$46,2,FALSE)*0.5))</f>
        <v>0</v>
      </c>
      <c r="H402" s="13">
        <f>SUM('Reduction Calculations'!C402,E402,G402)/100</f>
        <v>0</v>
      </c>
    </row>
    <row r="403" spans="1:8" ht="39" customHeight="1" thickBot="1" x14ac:dyDescent="0.3">
      <c r="A403" s="21" t="str">
        <f t="array" ref="A403">IFERROR(INDEX('ALCAD Input'!A$2:A$600,SMALL(IF('ALCAD Input'!$T$2:$T$600=10,ROW('ALCAD Input'!A$2:A$600)-ROW('ALCAD Input'!A$2)+1),ROWS('ALCAD Input'!A$2:A400))),"")</f>
        <v/>
      </c>
      <c r="B403" s="12" t="s">
        <v>1</v>
      </c>
      <c r="C403" s="14">
        <f>(100*VLOOKUP('Reduction Calculations'!B403,'BMP Reduction Factors'!$A$3:$B$46,2,FALSE))</f>
        <v>0</v>
      </c>
      <c r="D403" s="12" t="s">
        <v>1</v>
      </c>
      <c r="E403" s="15">
        <f>IF(C403&lt;80,(100-C403)*(VLOOKUP('Reduction Calculations'!D403,'BMP Reduction Factors'!$A$3:$B$46,2,FALSE)*0.75),(100-C403)*(VLOOKUP('Reduction Calculations'!D403,'BMP Reduction Factors'!$A$3:$B$46,2,FALSE)*0.5))</f>
        <v>0</v>
      </c>
      <c r="F403" s="12" t="s">
        <v>1</v>
      </c>
      <c r="G403" s="15">
        <f>IF((E403+C403)&lt;80,(100-E403-C403)*(VLOOKUP('Reduction Calculations'!F403,'BMP Reduction Factors'!$A$3:$B$46,2,FALSE)*0.75),(100-E403-C403)*(VLOOKUP('Reduction Calculations'!F403,'BMP Reduction Factors'!$A$3:$B$46,2,FALSE)*0.5))</f>
        <v>0</v>
      </c>
      <c r="H403" s="13">
        <f>SUM('Reduction Calculations'!C403,E403,G403)/100</f>
        <v>0</v>
      </c>
    </row>
    <row r="404" spans="1:8" ht="39" customHeight="1" thickBot="1" x14ac:dyDescent="0.3">
      <c r="A404" s="21" t="str">
        <f t="array" ref="A404">IFERROR(INDEX('ALCAD Input'!A$2:A$600,SMALL(IF('ALCAD Input'!$T$2:$T$600=10,ROW('ALCAD Input'!A$2:A$600)-ROW('ALCAD Input'!A$2)+1),ROWS('ALCAD Input'!A$2:A401))),"")</f>
        <v/>
      </c>
      <c r="B404" s="12" t="s">
        <v>1</v>
      </c>
      <c r="C404" s="14">
        <f>(100*VLOOKUP('Reduction Calculations'!B404,'BMP Reduction Factors'!$A$3:$B$46,2,FALSE))</f>
        <v>0</v>
      </c>
      <c r="D404" s="12" t="s">
        <v>1</v>
      </c>
      <c r="E404" s="15">
        <f>IF(C404&lt;80,(100-C404)*(VLOOKUP('Reduction Calculations'!D404,'BMP Reduction Factors'!$A$3:$B$46,2,FALSE)*0.75),(100-C404)*(VLOOKUP('Reduction Calculations'!D404,'BMP Reduction Factors'!$A$3:$B$46,2,FALSE)*0.5))</f>
        <v>0</v>
      </c>
      <c r="F404" s="12" t="s">
        <v>1</v>
      </c>
      <c r="G404" s="15">
        <f>IF((E404+C404)&lt;80,(100-E404-C404)*(VLOOKUP('Reduction Calculations'!F404,'BMP Reduction Factors'!$A$3:$B$46,2,FALSE)*0.75),(100-E404-C404)*(VLOOKUP('Reduction Calculations'!F404,'BMP Reduction Factors'!$A$3:$B$46,2,FALSE)*0.5))</f>
        <v>0</v>
      </c>
      <c r="H404" s="13">
        <f>SUM('Reduction Calculations'!C404,E404,G404)/100</f>
        <v>0</v>
      </c>
    </row>
    <row r="405" spans="1:8" ht="39" customHeight="1" thickBot="1" x14ac:dyDescent="0.3">
      <c r="A405" s="21" t="str">
        <f t="array" ref="A405">IFERROR(INDEX('ALCAD Input'!A$2:A$600,SMALL(IF('ALCAD Input'!$T$2:$T$600=10,ROW('ALCAD Input'!A$2:A$600)-ROW('ALCAD Input'!A$2)+1),ROWS('ALCAD Input'!A$2:A402))),"")</f>
        <v/>
      </c>
      <c r="B405" s="12" t="s">
        <v>1</v>
      </c>
      <c r="C405" s="14">
        <f>(100*VLOOKUP('Reduction Calculations'!B405,'BMP Reduction Factors'!$A$3:$B$46,2,FALSE))</f>
        <v>0</v>
      </c>
      <c r="D405" s="12" t="s">
        <v>1</v>
      </c>
      <c r="E405" s="15">
        <f>IF(C405&lt;80,(100-C405)*(VLOOKUP('Reduction Calculations'!D405,'BMP Reduction Factors'!$A$3:$B$46,2,FALSE)*0.75),(100-C405)*(VLOOKUP('Reduction Calculations'!D405,'BMP Reduction Factors'!$A$3:$B$46,2,FALSE)*0.5))</f>
        <v>0</v>
      </c>
      <c r="F405" s="12" t="s">
        <v>1</v>
      </c>
      <c r="G405" s="15">
        <f>IF((E405+C405)&lt;80,(100-E405-C405)*(VLOOKUP('Reduction Calculations'!F405,'BMP Reduction Factors'!$A$3:$B$46,2,FALSE)*0.75),(100-E405-C405)*(VLOOKUP('Reduction Calculations'!F405,'BMP Reduction Factors'!$A$3:$B$46,2,FALSE)*0.5))</f>
        <v>0</v>
      </c>
      <c r="H405" s="13">
        <f>SUM('Reduction Calculations'!C405,E405,G405)/100</f>
        <v>0</v>
      </c>
    </row>
    <row r="406" spans="1:8" ht="39" customHeight="1" thickBot="1" x14ac:dyDescent="0.3">
      <c r="A406" s="21" t="str">
        <f t="array" ref="A406">IFERROR(INDEX('ALCAD Input'!A$2:A$600,SMALL(IF('ALCAD Input'!$T$2:$T$600=10,ROW('ALCAD Input'!A$2:A$600)-ROW('ALCAD Input'!A$2)+1),ROWS('ALCAD Input'!A$2:A403))),"")</f>
        <v/>
      </c>
      <c r="B406" s="12" t="s">
        <v>1</v>
      </c>
      <c r="C406" s="14">
        <f>(100*VLOOKUP('Reduction Calculations'!B406,'BMP Reduction Factors'!$A$3:$B$46,2,FALSE))</f>
        <v>0</v>
      </c>
      <c r="D406" s="12" t="s">
        <v>1</v>
      </c>
      <c r="E406" s="15">
        <f>IF(C406&lt;80,(100-C406)*(VLOOKUP('Reduction Calculations'!D406,'BMP Reduction Factors'!$A$3:$B$46,2,FALSE)*0.75),(100-C406)*(VLOOKUP('Reduction Calculations'!D406,'BMP Reduction Factors'!$A$3:$B$46,2,FALSE)*0.5))</f>
        <v>0</v>
      </c>
      <c r="F406" s="12" t="s">
        <v>1</v>
      </c>
      <c r="G406" s="15">
        <f>IF((E406+C406)&lt;80,(100-E406-C406)*(VLOOKUP('Reduction Calculations'!F406,'BMP Reduction Factors'!$A$3:$B$46,2,FALSE)*0.75),(100-E406-C406)*(VLOOKUP('Reduction Calculations'!F406,'BMP Reduction Factors'!$A$3:$B$46,2,FALSE)*0.5))</f>
        <v>0</v>
      </c>
      <c r="H406" s="13">
        <f>SUM('Reduction Calculations'!C406,E406,G406)/100</f>
        <v>0</v>
      </c>
    </row>
    <row r="407" spans="1:8" ht="39" customHeight="1" thickBot="1" x14ac:dyDescent="0.3">
      <c r="A407" s="21" t="str">
        <f t="array" ref="A407">IFERROR(INDEX('ALCAD Input'!A$2:A$600,SMALL(IF('ALCAD Input'!$T$2:$T$600=10,ROW('ALCAD Input'!A$2:A$600)-ROW('ALCAD Input'!A$2)+1),ROWS('ALCAD Input'!A$2:A404))),"")</f>
        <v/>
      </c>
      <c r="B407" s="12" t="s">
        <v>1</v>
      </c>
      <c r="C407" s="14">
        <f>(100*VLOOKUP('Reduction Calculations'!B407,'BMP Reduction Factors'!$A$3:$B$46,2,FALSE))</f>
        <v>0</v>
      </c>
      <c r="D407" s="12" t="s">
        <v>1</v>
      </c>
      <c r="E407" s="15">
        <f>IF(C407&lt;80,(100-C407)*(VLOOKUP('Reduction Calculations'!D407,'BMP Reduction Factors'!$A$3:$B$46,2,FALSE)*0.75),(100-C407)*(VLOOKUP('Reduction Calculations'!D407,'BMP Reduction Factors'!$A$3:$B$46,2,FALSE)*0.5))</f>
        <v>0</v>
      </c>
      <c r="F407" s="12" t="s">
        <v>1</v>
      </c>
      <c r="G407" s="15">
        <f>IF((E407+C407)&lt;80,(100-E407-C407)*(VLOOKUP('Reduction Calculations'!F407,'BMP Reduction Factors'!$A$3:$B$46,2,FALSE)*0.75),(100-E407-C407)*(VLOOKUP('Reduction Calculations'!F407,'BMP Reduction Factors'!$A$3:$B$46,2,FALSE)*0.5))</f>
        <v>0</v>
      </c>
      <c r="H407" s="13">
        <f>SUM('Reduction Calculations'!C407,E407,G407)/100</f>
        <v>0</v>
      </c>
    </row>
    <row r="408" spans="1:8" ht="39" customHeight="1" thickBot="1" x14ac:dyDescent="0.3">
      <c r="A408" s="21" t="str">
        <f t="array" ref="A408">IFERROR(INDEX('ALCAD Input'!A$2:A$600,SMALL(IF('ALCAD Input'!$T$2:$T$600=10,ROW('ALCAD Input'!A$2:A$600)-ROW('ALCAD Input'!A$2)+1),ROWS('ALCAD Input'!A$2:A405))),"")</f>
        <v/>
      </c>
      <c r="B408" s="12" t="s">
        <v>1</v>
      </c>
      <c r="C408" s="14">
        <f>(100*VLOOKUP('Reduction Calculations'!B408,'BMP Reduction Factors'!$A$3:$B$46,2,FALSE))</f>
        <v>0</v>
      </c>
      <c r="D408" s="12" t="s">
        <v>1</v>
      </c>
      <c r="E408" s="15">
        <f>IF(C408&lt;80,(100-C408)*(VLOOKUP('Reduction Calculations'!D408,'BMP Reduction Factors'!$A$3:$B$46,2,FALSE)*0.75),(100-C408)*(VLOOKUP('Reduction Calculations'!D408,'BMP Reduction Factors'!$A$3:$B$46,2,FALSE)*0.5))</f>
        <v>0</v>
      </c>
      <c r="F408" s="12" t="s">
        <v>1</v>
      </c>
      <c r="G408" s="15">
        <f>IF((E408+C408)&lt;80,(100-E408-C408)*(VLOOKUP('Reduction Calculations'!F408,'BMP Reduction Factors'!$A$3:$B$46,2,FALSE)*0.75),(100-E408-C408)*(VLOOKUP('Reduction Calculations'!F408,'BMP Reduction Factors'!$A$3:$B$46,2,FALSE)*0.5))</f>
        <v>0</v>
      </c>
      <c r="H408" s="13">
        <f>SUM('Reduction Calculations'!C408,E408,G408)/100</f>
        <v>0</v>
      </c>
    </row>
    <row r="409" spans="1:8" ht="39" customHeight="1" thickBot="1" x14ac:dyDescent="0.3">
      <c r="A409" s="21" t="str">
        <f t="array" ref="A409">IFERROR(INDEX('ALCAD Input'!A$2:A$600,SMALL(IF('ALCAD Input'!$T$2:$T$600=10,ROW('ALCAD Input'!A$2:A$600)-ROW('ALCAD Input'!A$2)+1),ROWS('ALCAD Input'!A$2:A406))),"")</f>
        <v/>
      </c>
      <c r="B409" s="12" t="s">
        <v>1</v>
      </c>
      <c r="C409" s="14">
        <f>(100*VLOOKUP('Reduction Calculations'!B409,'BMP Reduction Factors'!$A$3:$B$46,2,FALSE))</f>
        <v>0</v>
      </c>
      <c r="D409" s="12" t="s">
        <v>1</v>
      </c>
      <c r="E409" s="15">
        <f>IF(C409&lt;80,(100-C409)*(VLOOKUP('Reduction Calculations'!D409,'BMP Reduction Factors'!$A$3:$B$46,2,FALSE)*0.75),(100-C409)*(VLOOKUP('Reduction Calculations'!D409,'BMP Reduction Factors'!$A$3:$B$46,2,FALSE)*0.5))</f>
        <v>0</v>
      </c>
      <c r="F409" s="12" t="s">
        <v>1</v>
      </c>
      <c r="G409" s="15">
        <f>IF((E409+C409)&lt;80,(100-E409-C409)*(VLOOKUP('Reduction Calculations'!F409,'BMP Reduction Factors'!$A$3:$B$46,2,FALSE)*0.75),(100-E409-C409)*(VLOOKUP('Reduction Calculations'!F409,'BMP Reduction Factors'!$A$3:$B$46,2,FALSE)*0.5))</f>
        <v>0</v>
      </c>
      <c r="H409" s="13">
        <f>SUM('Reduction Calculations'!C409,E409,G409)/100</f>
        <v>0</v>
      </c>
    </row>
    <row r="410" spans="1:8" ht="39" customHeight="1" thickBot="1" x14ac:dyDescent="0.3">
      <c r="A410" s="21" t="str">
        <f t="array" ref="A410">IFERROR(INDEX('ALCAD Input'!A$2:A$600,SMALL(IF('ALCAD Input'!$T$2:$T$600=10,ROW('ALCAD Input'!A$2:A$600)-ROW('ALCAD Input'!A$2)+1),ROWS('ALCAD Input'!A$2:A407))),"")</f>
        <v/>
      </c>
      <c r="B410" s="12" t="s">
        <v>1</v>
      </c>
      <c r="C410" s="14">
        <f>(100*VLOOKUP('Reduction Calculations'!B410,'BMP Reduction Factors'!$A$3:$B$46,2,FALSE))</f>
        <v>0</v>
      </c>
      <c r="D410" s="12" t="s">
        <v>1</v>
      </c>
      <c r="E410" s="15">
        <f>IF(C410&lt;80,(100-C410)*(VLOOKUP('Reduction Calculations'!D410,'BMP Reduction Factors'!$A$3:$B$46,2,FALSE)*0.75),(100-C410)*(VLOOKUP('Reduction Calculations'!D410,'BMP Reduction Factors'!$A$3:$B$46,2,FALSE)*0.5))</f>
        <v>0</v>
      </c>
      <c r="F410" s="12" t="s">
        <v>1</v>
      </c>
      <c r="G410" s="15">
        <f>IF((E410+C410)&lt;80,(100-E410-C410)*(VLOOKUP('Reduction Calculations'!F410,'BMP Reduction Factors'!$A$3:$B$46,2,FALSE)*0.75),(100-E410-C410)*(VLOOKUP('Reduction Calculations'!F410,'BMP Reduction Factors'!$A$3:$B$46,2,FALSE)*0.5))</f>
        <v>0</v>
      </c>
      <c r="H410" s="13">
        <f>SUM('Reduction Calculations'!C410,E410,G410)/100</f>
        <v>0</v>
      </c>
    </row>
    <row r="411" spans="1:8" ht="39" customHeight="1" thickBot="1" x14ac:dyDescent="0.3">
      <c r="A411" s="21" t="str">
        <f t="array" ref="A411">IFERROR(INDEX('ALCAD Input'!A$2:A$600,SMALL(IF('ALCAD Input'!$T$2:$T$600=10,ROW('ALCAD Input'!A$2:A$600)-ROW('ALCAD Input'!A$2)+1),ROWS('ALCAD Input'!A$2:A408))),"")</f>
        <v/>
      </c>
      <c r="B411" s="12" t="s">
        <v>1</v>
      </c>
      <c r="C411" s="14">
        <f>(100*VLOOKUP('Reduction Calculations'!B411,'BMP Reduction Factors'!$A$3:$B$46,2,FALSE))</f>
        <v>0</v>
      </c>
      <c r="D411" s="12" t="s">
        <v>1</v>
      </c>
      <c r="E411" s="15">
        <f>IF(C411&lt;80,(100-C411)*(VLOOKUP('Reduction Calculations'!D411,'BMP Reduction Factors'!$A$3:$B$46,2,FALSE)*0.75),(100-C411)*(VLOOKUP('Reduction Calculations'!D411,'BMP Reduction Factors'!$A$3:$B$46,2,FALSE)*0.5))</f>
        <v>0</v>
      </c>
      <c r="F411" s="12" t="s">
        <v>1</v>
      </c>
      <c r="G411" s="15">
        <f>IF((E411+C411)&lt;80,(100-E411-C411)*(VLOOKUP('Reduction Calculations'!F411,'BMP Reduction Factors'!$A$3:$B$46,2,FALSE)*0.75),(100-E411-C411)*(VLOOKUP('Reduction Calculations'!F411,'BMP Reduction Factors'!$A$3:$B$46,2,FALSE)*0.5))</f>
        <v>0</v>
      </c>
      <c r="H411" s="13">
        <f>SUM('Reduction Calculations'!C411,E411,G411)/100</f>
        <v>0</v>
      </c>
    </row>
    <row r="412" spans="1:8" ht="39" customHeight="1" thickBot="1" x14ac:dyDescent="0.3">
      <c r="A412" s="21" t="str">
        <f t="array" ref="A412">IFERROR(INDEX('ALCAD Input'!A$2:A$600,SMALL(IF('ALCAD Input'!$T$2:$T$600=10,ROW('ALCAD Input'!A$2:A$600)-ROW('ALCAD Input'!A$2)+1),ROWS('ALCAD Input'!A$2:A409))),"")</f>
        <v/>
      </c>
      <c r="B412" s="12" t="s">
        <v>1</v>
      </c>
      <c r="C412" s="14">
        <f>(100*VLOOKUP('Reduction Calculations'!B412,'BMP Reduction Factors'!$A$3:$B$46,2,FALSE))</f>
        <v>0</v>
      </c>
      <c r="D412" s="12" t="s">
        <v>1</v>
      </c>
      <c r="E412" s="15">
        <f>IF(C412&lt;80,(100-C412)*(VLOOKUP('Reduction Calculations'!D412,'BMP Reduction Factors'!$A$3:$B$46,2,FALSE)*0.75),(100-C412)*(VLOOKUP('Reduction Calculations'!D412,'BMP Reduction Factors'!$A$3:$B$46,2,FALSE)*0.5))</f>
        <v>0</v>
      </c>
      <c r="F412" s="12" t="s">
        <v>1</v>
      </c>
      <c r="G412" s="15">
        <f>IF((E412+C412)&lt;80,(100-E412-C412)*(VLOOKUP('Reduction Calculations'!F412,'BMP Reduction Factors'!$A$3:$B$46,2,FALSE)*0.75),(100-E412-C412)*(VLOOKUP('Reduction Calculations'!F412,'BMP Reduction Factors'!$A$3:$B$46,2,FALSE)*0.5))</f>
        <v>0</v>
      </c>
      <c r="H412" s="13">
        <f>SUM('Reduction Calculations'!C412,E412,G412)/100</f>
        <v>0</v>
      </c>
    </row>
    <row r="413" spans="1:8" ht="39" customHeight="1" thickBot="1" x14ac:dyDescent="0.3">
      <c r="A413" s="21" t="str">
        <f t="array" ref="A413">IFERROR(INDEX('ALCAD Input'!A$2:A$600,SMALL(IF('ALCAD Input'!$T$2:$T$600=10,ROW('ALCAD Input'!A$2:A$600)-ROW('ALCAD Input'!A$2)+1),ROWS('ALCAD Input'!A$2:A410))),"")</f>
        <v/>
      </c>
      <c r="B413" s="12" t="s">
        <v>1</v>
      </c>
      <c r="C413" s="14">
        <f>(100*VLOOKUP('Reduction Calculations'!B413,'BMP Reduction Factors'!$A$3:$B$46,2,FALSE))</f>
        <v>0</v>
      </c>
      <c r="D413" s="12" t="s">
        <v>1</v>
      </c>
      <c r="E413" s="15">
        <f>IF(C413&lt;80,(100-C413)*(VLOOKUP('Reduction Calculations'!D413,'BMP Reduction Factors'!$A$3:$B$46,2,FALSE)*0.75),(100-C413)*(VLOOKUP('Reduction Calculations'!D413,'BMP Reduction Factors'!$A$3:$B$46,2,FALSE)*0.5))</f>
        <v>0</v>
      </c>
      <c r="F413" s="12" t="s">
        <v>1</v>
      </c>
      <c r="G413" s="15">
        <f>IF((E413+C413)&lt;80,(100-E413-C413)*(VLOOKUP('Reduction Calculations'!F413,'BMP Reduction Factors'!$A$3:$B$46,2,FALSE)*0.75),(100-E413-C413)*(VLOOKUP('Reduction Calculations'!F413,'BMP Reduction Factors'!$A$3:$B$46,2,FALSE)*0.5))</f>
        <v>0</v>
      </c>
      <c r="H413" s="13">
        <f>SUM('Reduction Calculations'!C413,E413,G413)/100</f>
        <v>0</v>
      </c>
    </row>
    <row r="414" spans="1:8" ht="39" customHeight="1" thickBot="1" x14ac:dyDescent="0.3">
      <c r="A414" s="21" t="str">
        <f t="array" ref="A414">IFERROR(INDEX('ALCAD Input'!A$2:A$600,SMALL(IF('ALCAD Input'!$T$2:$T$600=10,ROW('ALCAD Input'!A$2:A$600)-ROW('ALCAD Input'!A$2)+1),ROWS('ALCAD Input'!A$2:A411))),"")</f>
        <v/>
      </c>
      <c r="B414" s="12" t="s">
        <v>1</v>
      </c>
      <c r="C414" s="14">
        <f>(100*VLOOKUP('Reduction Calculations'!B414,'BMP Reduction Factors'!$A$3:$B$46,2,FALSE))</f>
        <v>0</v>
      </c>
      <c r="D414" s="12" t="s">
        <v>1</v>
      </c>
      <c r="E414" s="15">
        <f>IF(C414&lt;80,(100-C414)*(VLOOKUP('Reduction Calculations'!D414,'BMP Reduction Factors'!$A$3:$B$46,2,FALSE)*0.75),(100-C414)*(VLOOKUP('Reduction Calculations'!D414,'BMP Reduction Factors'!$A$3:$B$46,2,FALSE)*0.5))</f>
        <v>0</v>
      </c>
      <c r="F414" s="12" t="s">
        <v>1</v>
      </c>
      <c r="G414" s="15">
        <f>IF((E414+C414)&lt;80,(100-E414-C414)*(VLOOKUP('Reduction Calculations'!F414,'BMP Reduction Factors'!$A$3:$B$46,2,FALSE)*0.75),(100-E414-C414)*(VLOOKUP('Reduction Calculations'!F414,'BMP Reduction Factors'!$A$3:$B$46,2,FALSE)*0.5))</f>
        <v>0</v>
      </c>
      <c r="H414" s="13">
        <f>SUM('Reduction Calculations'!C414,E414,G414)/100</f>
        <v>0</v>
      </c>
    </row>
    <row r="415" spans="1:8" ht="39" customHeight="1" thickBot="1" x14ac:dyDescent="0.3">
      <c r="A415" s="21" t="str">
        <f t="array" ref="A415">IFERROR(INDEX('ALCAD Input'!A$2:A$600,SMALL(IF('ALCAD Input'!$T$2:$T$600=10,ROW('ALCAD Input'!A$2:A$600)-ROW('ALCAD Input'!A$2)+1),ROWS('ALCAD Input'!A$2:A412))),"")</f>
        <v/>
      </c>
      <c r="B415" s="12" t="s">
        <v>1</v>
      </c>
      <c r="C415" s="14">
        <f>(100*VLOOKUP('Reduction Calculations'!B415,'BMP Reduction Factors'!$A$3:$B$46,2,FALSE))</f>
        <v>0</v>
      </c>
      <c r="D415" s="12" t="s">
        <v>1</v>
      </c>
      <c r="E415" s="15">
        <f>IF(C415&lt;80,(100-C415)*(VLOOKUP('Reduction Calculations'!D415,'BMP Reduction Factors'!$A$3:$B$46,2,FALSE)*0.75),(100-C415)*(VLOOKUP('Reduction Calculations'!D415,'BMP Reduction Factors'!$A$3:$B$46,2,FALSE)*0.5))</f>
        <v>0</v>
      </c>
      <c r="F415" s="12" t="s">
        <v>1</v>
      </c>
      <c r="G415" s="15">
        <f>IF((E415+C415)&lt;80,(100-E415-C415)*(VLOOKUP('Reduction Calculations'!F415,'BMP Reduction Factors'!$A$3:$B$46,2,FALSE)*0.75),(100-E415-C415)*(VLOOKUP('Reduction Calculations'!F415,'BMP Reduction Factors'!$A$3:$B$46,2,FALSE)*0.5))</f>
        <v>0</v>
      </c>
      <c r="H415" s="13">
        <f>SUM('Reduction Calculations'!C415,E415,G415)/100</f>
        <v>0</v>
      </c>
    </row>
    <row r="416" spans="1:8" ht="39" customHeight="1" thickBot="1" x14ac:dyDescent="0.3">
      <c r="A416" s="21" t="str">
        <f t="array" ref="A416">IFERROR(INDEX('ALCAD Input'!A$2:A$600,SMALL(IF('ALCAD Input'!$T$2:$T$600=10,ROW('ALCAD Input'!A$2:A$600)-ROW('ALCAD Input'!A$2)+1),ROWS('ALCAD Input'!A$2:A413))),"")</f>
        <v/>
      </c>
      <c r="B416" s="12" t="s">
        <v>1</v>
      </c>
      <c r="C416" s="14">
        <f>(100*VLOOKUP('Reduction Calculations'!B416,'BMP Reduction Factors'!$A$3:$B$46,2,FALSE))</f>
        <v>0</v>
      </c>
      <c r="D416" s="12" t="s">
        <v>1</v>
      </c>
      <c r="E416" s="15">
        <f>IF(C416&lt;80,(100-C416)*(VLOOKUP('Reduction Calculations'!D416,'BMP Reduction Factors'!$A$3:$B$46,2,FALSE)*0.75),(100-C416)*(VLOOKUP('Reduction Calculations'!D416,'BMP Reduction Factors'!$A$3:$B$46,2,FALSE)*0.5))</f>
        <v>0</v>
      </c>
      <c r="F416" s="12" t="s">
        <v>1</v>
      </c>
      <c r="G416" s="15">
        <f>IF((E416+C416)&lt;80,(100-E416-C416)*(VLOOKUP('Reduction Calculations'!F416,'BMP Reduction Factors'!$A$3:$B$46,2,FALSE)*0.75),(100-E416-C416)*(VLOOKUP('Reduction Calculations'!F416,'BMP Reduction Factors'!$A$3:$B$46,2,FALSE)*0.5))</f>
        <v>0</v>
      </c>
      <c r="H416" s="13">
        <f>SUM('Reduction Calculations'!C416,E416,G416)/100</f>
        <v>0</v>
      </c>
    </row>
    <row r="417" spans="1:8" ht="39" customHeight="1" thickBot="1" x14ac:dyDescent="0.3">
      <c r="A417" s="21" t="str">
        <f t="array" ref="A417">IFERROR(INDEX('ALCAD Input'!A$2:A$600,SMALL(IF('ALCAD Input'!$T$2:$T$600=10,ROW('ALCAD Input'!A$2:A$600)-ROW('ALCAD Input'!A$2)+1),ROWS('ALCAD Input'!A$2:A414))),"")</f>
        <v/>
      </c>
      <c r="B417" s="12" t="s">
        <v>1</v>
      </c>
      <c r="C417" s="14">
        <f>(100*VLOOKUP('Reduction Calculations'!B417,'BMP Reduction Factors'!$A$3:$B$46,2,FALSE))</f>
        <v>0</v>
      </c>
      <c r="D417" s="12" t="s">
        <v>1</v>
      </c>
      <c r="E417" s="15">
        <f>IF(C417&lt;80,(100-C417)*(VLOOKUP('Reduction Calculations'!D417,'BMP Reduction Factors'!$A$3:$B$46,2,FALSE)*0.75),(100-C417)*(VLOOKUP('Reduction Calculations'!D417,'BMP Reduction Factors'!$A$3:$B$46,2,FALSE)*0.5))</f>
        <v>0</v>
      </c>
      <c r="F417" s="12" t="s">
        <v>1</v>
      </c>
      <c r="G417" s="15">
        <f>IF((E417+C417)&lt;80,(100-E417-C417)*(VLOOKUP('Reduction Calculations'!F417,'BMP Reduction Factors'!$A$3:$B$46,2,FALSE)*0.75),(100-E417-C417)*(VLOOKUP('Reduction Calculations'!F417,'BMP Reduction Factors'!$A$3:$B$46,2,FALSE)*0.5))</f>
        <v>0</v>
      </c>
      <c r="H417" s="13">
        <f>SUM('Reduction Calculations'!C417,E417,G417)/100</f>
        <v>0</v>
      </c>
    </row>
    <row r="418" spans="1:8" ht="39" customHeight="1" thickBot="1" x14ac:dyDescent="0.3">
      <c r="A418" s="21" t="str">
        <f t="array" ref="A418">IFERROR(INDEX('ALCAD Input'!A$2:A$600,SMALL(IF('ALCAD Input'!$T$2:$T$600=10,ROW('ALCAD Input'!A$2:A$600)-ROW('ALCAD Input'!A$2)+1),ROWS('ALCAD Input'!A$2:A415))),"")</f>
        <v/>
      </c>
      <c r="B418" s="12" t="s">
        <v>1</v>
      </c>
      <c r="C418" s="14">
        <f>(100*VLOOKUP('Reduction Calculations'!B418,'BMP Reduction Factors'!$A$3:$B$46,2,FALSE))</f>
        <v>0</v>
      </c>
      <c r="D418" s="12" t="s">
        <v>1</v>
      </c>
      <c r="E418" s="15">
        <f>IF(C418&lt;80,(100-C418)*(VLOOKUP('Reduction Calculations'!D418,'BMP Reduction Factors'!$A$3:$B$46,2,FALSE)*0.75),(100-C418)*(VLOOKUP('Reduction Calculations'!D418,'BMP Reduction Factors'!$A$3:$B$46,2,FALSE)*0.5))</f>
        <v>0</v>
      </c>
      <c r="F418" s="12" t="s">
        <v>1</v>
      </c>
      <c r="G418" s="15">
        <f>IF((E418+C418)&lt;80,(100-E418-C418)*(VLOOKUP('Reduction Calculations'!F418,'BMP Reduction Factors'!$A$3:$B$46,2,FALSE)*0.75),(100-E418-C418)*(VLOOKUP('Reduction Calculations'!F418,'BMP Reduction Factors'!$A$3:$B$46,2,FALSE)*0.5))</f>
        <v>0</v>
      </c>
      <c r="H418" s="13">
        <f>SUM('Reduction Calculations'!C418,E418,G418)/100</f>
        <v>0</v>
      </c>
    </row>
    <row r="419" spans="1:8" ht="39" customHeight="1" thickBot="1" x14ac:dyDescent="0.3">
      <c r="A419" s="21" t="str">
        <f t="array" ref="A419">IFERROR(INDEX('ALCAD Input'!A$2:A$600,SMALL(IF('ALCAD Input'!$T$2:$T$600=10,ROW('ALCAD Input'!A$2:A$600)-ROW('ALCAD Input'!A$2)+1),ROWS('ALCAD Input'!A$2:A416))),"")</f>
        <v/>
      </c>
      <c r="B419" s="12" t="s">
        <v>1</v>
      </c>
      <c r="C419" s="14">
        <f>(100*VLOOKUP('Reduction Calculations'!B419,'BMP Reduction Factors'!$A$3:$B$46,2,FALSE))</f>
        <v>0</v>
      </c>
      <c r="D419" s="12" t="s">
        <v>1</v>
      </c>
      <c r="E419" s="15">
        <f>IF(C419&lt;80,(100-C419)*(VLOOKUP('Reduction Calculations'!D419,'BMP Reduction Factors'!$A$3:$B$46,2,FALSE)*0.75),(100-C419)*(VLOOKUP('Reduction Calculations'!D419,'BMP Reduction Factors'!$A$3:$B$46,2,FALSE)*0.5))</f>
        <v>0</v>
      </c>
      <c r="F419" s="12" t="s">
        <v>1</v>
      </c>
      <c r="G419" s="15">
        <f>IF((E419+C419)&lt;80,(100-E419-C419)*(VLOOKUP('Reduction Calculations'!F419,'BMP Reduction Factors'!$A$3:$B$46,2,FALSE)*0.75),(100-E419-C419)*(VLOOKUP('Reduction Calculations'!F419,'BMP Reduction Factors'!$A$3:$B$46,2,FALSE)*0.5))</f>
        <v>0</v>
      </c>
      <c r="H419" s="13">
        <f>SUM('Reduction Calculations'!C419,E419,G419)/100</f>
        <v>0</v>
      </c>
    </row>
    <row r="420" spans="1:8" ht="39" customHeight="1" thickBot="1" x14ac:dyDescent="0.3">
      <c r="A420" s="21" t="str">
        <f t="array" ref="A420">IFERROR(INDEX('ALCAD Input'!A$2:A$600,SMALL(IF('ALCAD Input'!$T$2:$T$600=10,ROW('ALCAD Input'!A$2:A$600)-ROW('ALCAD Input'!A$2)+1),ROWS('ALCAD Input'!A$2:A417))),"")</f>
        <v/>
      </c>
      <c r="B420" s="12" t="s">
        <v>1</v>
      </c>
      <c r="C420" s="14">
        <f>(100*VLOOKUP('Reduction Calculations'!B420,'BMP Reduction Factors'!$A$3:$B$46,2,FALSE))</f>
        <v>0</v>
      </c>
      <c r="D420" s="12" t="s">
        <v>1</v>
      </c>
      <c r="E420" s="15">
        <f>IF(C420&lt;80,(100-C420)*(VLOOKUP('Reduction Calculations'!D420,'BMP Reduction Factors'!$A$3:$B$46,2,FALSE)*0.75),(100-C420)*(VLOOKUP('Reduction Calculations'!D420,'BMP Reduction Factors'!$A$3:$B$46,2,FALSE)*0.5))</f>
        <v>0</v>
      </c>
      <c r="F420" s="12" t="s">
        <v>1</v>
      </c>
      <c r="G420" s="15">
        <f>IF((E420+C420)&lt;80,(100-E420-C420)*(VLOOKUP('Reduction Calculations'!F420,'BMP Reduction Factors'!$A$3:$B$46,2,FALSE)*0.75),(100-E420-C420)*(VLOOKUP('Reduction Calculations'!F420,'BMP Reduction Factors'!$A$3:$B$46,2,FALSE)*0.5))</f>
        <v>0</v>
      </c>
      <c r="H420" s="13">
        <f>SUM('Reduction Calculations'!C420,E420,G420)/100</f>
        <v>0</v>
      </c>
    </row>
    <row r="421" spans="1:8" ht="39" customHeight="1" thickBot="1" x14ac:dyDescent="0.3">
      <c r="A421" s="21" t="str">
        <f t="array" ref="A421">IFERROR(INDEX('ALCAD Input'!A$2:A$600,SMALL(IF('ALCAD Input'!$T$2:$T$600=10,ROW('ALCAD Input'!A$2:A$600)-ROW('ALCAD Input'!A$2)+1),ROWS('ALCAD Input'!A$2:A418))),"")</f>
        <v/>
      </c>
      <c r="B421" s="12" t="s">
        <v>1</v>
      </c>
      <c r="C421" s="14">
        <f>(100*VLOOKUP('Reduction Calculations'!B421,'BMP Reduction Factors'!$A$3:$B$46,2,FALSE))</f>
        <v>0</v>
      </c>
      <c r="D421" s="12" t="s">
        <v>1</v>
      </c>
      <c r="E421" s="15">
        <f>IF(C421&lt;80,(100-C421)*(VLOOKUP('Reduction Calculations'!D421,'BMP Reduction Factors'!$A$3:$B$46,2,FALSE)*0.75),(100-C421)*(VLOOKUP('Reduction Calculations'!D421,'BMP Reduction Factors'!$A$3:$B$46,2,FALSE)*0.5))</f>
        <v>0</v>
      </c>
      <c r="F421" s="12" t="s">
        <v>1</v>
      </c>
      <c r="G421" s="15">
        <f>IF((E421+C421)&lt;80,(100-E421-C421)*(VLOOKUP('Reduction Calculations'!F421,'BMP Reduction Factors'!$A$3:$B$46,2,FALSE)*0.75),(100-E421-C421)*(VLOOKUP('Reduction Calculations'!F421,'BMP Reduction Factors'!$A$3:$B$46,2,FALSE)*0.5))</f>
        <v>0</v>
      </c>
      <c r="H421" s="13">
        <f>SUM('Reduction Calculations'!C421,E421,G421)/100</f>
        <v>0</v>
      </c>
    </row>
    <row r="422" spans="1:8" ht="39" customHeight="1" thickBot="1" x14ac:dyDescent="0.3">
      <c r="A422" s="21" t="str">
        <f t="array" ref="A422">IFERROR(INDEX('ALCAD Input'!A$2:A$600,SMALL(IF('ALCAD Input'!$T$2:$T$600=10,ROW('ALCAD Input'!A$2:A$600)-ROW('ALCAD Input'!A$2)+1),ROWS('ALCAD Input'!A$2:A419))),"")</f>
        <v/>
      </c>
      <c r="B422" s="12" t="s">
        <v>1</v>
      </c>
      <c r="C422" s="14">
        <f>(100*VLOOKUP('Reduction Calculations'!B422,'BMP Reduction Factors'!$A$3:$B$46,2,FALSE))</f>
        <v>0</v>
      </c>
      <c r="D422" s="12" t="s">
        <v>1</v>
      </c>
      <c r="E422" s="15">
        <f>IF(C422&lt;80,(100-C422)*(VLOOKUP('Reduction Calculations'!D422,'BMP Reduction Factors'!$A$3:$B$46,2,FALSE)*0.75),(100-C422)*(VLOOKUP('Reduction Calculations'!D422,'BMP Reduction Factors'!$A$3:$B$46,2,FALSE)*0.5))</f>
        <v>0</v>
      </c>
      <c r="F422" s="12" t="s">
        <v>1</v>
      </c>
      <c r="G422" s="15">
        <f>IF((E422+C422)&lt;80,(100-E422-C422)*(VLOOKUP('Reduction Calculations'!F422,'BMP Reduction Factors'!$A$3:$B$46,2,FALSE)*0.75),(100-E422-C422)*(VLOOKUP('Reduction Calculations'!F422,'BMP Reduction Factors'!$A$3:$B$46,2,FALSE)*0.5))</f>
        <v>0</v>
      </c>
      <c r="H422" s="13">
        <f>SUM('Reduction Calculations'!C422,E422,G422)/100</f>
        <v>0</v>
      </c>
    </row>
    <row r="423" spans="1:8" ht="39" customHeight="1" thickBot="1" x14ac:dyDescent="0.3">
      <c r="A423" s="21" t="str">
        <f t="array" ref="A423">IFERROR(INDEX('ALCAD Input'!A$2:A$600,SMALL(IF('ALCAD Input'!$T$2:$T$600=10,ROW('ALCAD Input'!A$2:A$600)-ROW('ALCAD Input'!A$2)+1),ROWS('ALCAD Input'!A$2:A420))),"")</f>
        <v/>
      </c>
      <c r="B423" s="12" t="s">
        <v>1</v>
      </c>
      <c r="C423" s="14">
        <f>(100*VLOOKUP('Reduction Calculations'!B423,'BMP Reduction Factors'!$A$3:$B$46,2,FALSE))</f>
        <v>0</v>
      </c>
      <c r="D423" s="12" t="s">
        <v>1</v>
      </c>
      <c r="E423" s="15">
        <f>IF(C423&lt;80,(100-C423)*(VLOOKUP('Reduction Calculations'!D423,'BMP Reduction Factors'!$A$3:$B$46,2,FALSE)*0.75),(100-C423)*(VLOOKUP('Reduction Calculations'!D423,'BMP Reduction Factors'!$A$3:$B$46,2,FALSE)*0.5))</f>
        <v>0</v>
      </c>
      <c r="F423" s="12" t="s">
        <v>1</v>
      </c>
      <c r="G423" s="15">
        <f>IF((E423+C423)&lt;80,(100-E423-C423)*(VLOOKUP('Reduction Calculations'!F423,'BMP Reduction Factors'!$A$3:$B$46,2,FALSE)*0.75),(100-E423-C423)*(VLOOKUP('Reduction Calculations'!F423,'BMP Reduction Factors'!$A$3:$B$46,2,FALSE)*0.5))</f>
        <v>0</v>
      </c>
      <c r="H423" s="13">
        <f>SUM('Reduction Calculations'!C423,E423,G423)/100</f>
        <v>0</v>
      </c>
    </row>
    <row r="424" spans="1:8" ht="39" customHeight="1" thickBot="1" x14ac:dyDescent="0.3">
      <c r="A424" s="21" t="str">
        <f t="array" ref="A424">IFERROR(INDEX('ALCAD Input'!A$2:A$600,SMALL(IF('ALCAD Input'!$T$2:$T$600=10,ROW('ALCAD Input'!A$2:A$600)-ROW('ALCAD Input'!A$2)+1),ROWS('ALCAD Input'!A$2:A421))),"")</f>
        <v/>
      </c>
      <c r="B424" s="12" t="s">
        <v>1</v>
      </c>
      <c r="C424" s="14">
        <f>(100*VLOOKUP('Reduction Calculations'!B424,'BMP Reduction Factors'!$A$3:$B$46,2,FALSE))</f>
        <v>0</v>
      </c>
      <c r="D424" s="12" t="s">
        <v>1</v>
      </c>
      <c r="E424" s="15">
        <f>IF(C424&lt;80,(100-C424)*(VLOOKUP('Reduction Calculations'!D424,'BMP Reduction Factors'!$A$3:$B$46,2,FALSE)*0.75),(100-C424)*(VLOOKUP('Reduction Calculations'!D424,'BMP Reduction Factors'!$A$3:$B$46,2,FALSE)*0.5))</f>
        <v>0</v>
      </c>
      <c r="F424" s="12" t="s">
        <v>1</v>
      </c>
      <c r="G424" s="15">
        <f>IF((E424+C424)&lt;80,(100-E424-C424)*(VLOOKUP('Reduction Calculations'!F424,'BMP Reduction Factors'!$A$3:$B$46,2,FALSE)*0.75),(100-E424-C424)*(VLOOKUP('Reduction Calculations'!F424,'BMP Reduction Factors'!$A$3:$B$46,2,FALSE)*0.5))</f>
        <v>0</v>
      </c>
      <c r="H424" s="13">
        <f>SUM('Reduction Calculations'!C424,E424,G424)/100</f>
        <v>0</v>
      </c>
    </row>
    <row r="425" spans="1:8" ht="39" customHeight="1" thickBot="1" x14ac:dyDescent="0.3">
      <c r="A425" s="21" t="str">
        <f t="array" ref="A425">IFERROR(INDEX('ALCAD Input'!A$2:A$600,SMALL(IF('ALCAD Input'!$T$2:$T$600=10,ROW('ALCAD Input'!A$2:A$600)-ROW('ALCAD Input'!A$2)+1),ROWS('ALCAD Input'!A$2:A422))),"")</f>
        <v/>
      </c>
      <c r="B425" s="12" t="s">
        <v>1</v>
      </c>
      <c r="C425" s="14">
        <f>(100*VLOOKUP('Reduction Calculations'!B425,'BMP Reduction Factors'!$A$3:$B$46,2,FALSE))</f>
        <v>0</v>
      </c>
      <c r="D425" s="12" t="s">
        <v>1</v>
      </c>
      <c r="E425" s="15">
        <f>IF(C425&lt;80,(100-C425)*(VLOOKUP('Reduction Calculations'!D425,'BMP Reduction Factors'!$A$3:$B$46,2,FALSE)*0.75),(100-C425)*(VLOOKUP('Reduction Calculations'!D425,'BMP Reduction Factors'!$A$3:$B$46,2,FALSE)*0.5))</f>
        <v>0</v>
      </c>
      <c r="F425" s="12" t="s">
        <v>1</v>
      </c>
      <c r="G425" s="15">
        <f>IF((E425+C425)&lt;80,(100-E425-C425)*(VLOOKUP('Reduction Calculations'!F425,'BMP Reduction Factors'!$A$3:$B$46,2,FALSE)*0.75),(100-E425-C425)*(VLOOKUP('Reduction Calculations'!F425,'BMP Reduction Factors'!$A$3:$B$46,2,FALSE)*0.5))</f>
        <v>0</v>
      </c>
      <c r="H425" s="13">
        <f>SUM('Reduction Calculations'!C425,E425,G425)/100</f>
        <v>0</v>
      </c>
    </row>
    <row r="426" spans="1:8" ht="39" customHeight="1" thickBot="1" x14ac:dyDescent="0.3">
      <c r="A426" s="21" t="str">
        <f t="array" ref="A426">IFERROR(INDEX('ALCAD Input'!A$2:A$600,SMALL(IF('ALCAD Input'!$T$2:$T$600=10,ROW('ALCAD Input'!A$2:A$600)-ROW('ALCAD Input'!A$2)+1),ROWS('ALCAD Input'!A$2:A423))),"")</f>
        <v/>
      </c>
      <c r="B426" s="12" t="s">
        <v>1</v>
      </c>
      <c r="C426" s="14">
        <f>(100*VLOOKUP('Reduction Calculations'!B426,'BMP Reduction Factors'!$A$3:$B$46,2,FALSE))</f>
        <v>0</v>
      </c>
      <c r="D426" s="12" t="s">
        <v>1</v>
      </c>
      <c r="E426" s="15">
        <f>IF(C426&lt;80,(100-C426)*(VLOOKUP('Reduction Calculations'!D426,'BMP Reduction Factors'!$A$3:$B$46,2,FALSE)*0.75),(100-C426)*(VLOOKUP('Reduction Calculations'!D426,'BMP Reduction Factors'!$A$3:$B$46,2,FALSE)*0.5))</f>
        <v>0</v>
      </c>
      <c r="F426" s="12" t="s">
        <v>1</v>
      </c>
      <c r="G426" s="15">
        <f>IF((E426+C426)&lt;80,(100-E426-C426)*(VLOOKUP('Reduction Calculations'!F426,'BMP Reduction Factors'!$A$3:$B$46,2,FALSE)*0.75),(100-E426-C426)*(VLOOKUP('Reduction Calculations'!F426,'BMP Reduction Factors'!$A$3:$B$46,2,FALSE)*0.5))</f>
        <v>0</v>
      </c>
      <c r="H426" s="13">
        <f>SUM('Reduction Calculations'!C426,E426,G426)/100</f>
        <v>0</v>
      </c>
    </row>
    <row r="427" spans="1:8" ht="39" customHeight="1" thickBot="1" x14ac:dyDescent="0.3">
      <c r="A427" s="21" t="str">
        <f t="array" ref="A427">IFERROR(INDEX('ALCAD Input'!A$2:A$600,SMALL(IF('ALCAD Input'!$T$2:$T$600=10,ROW('ALCAD Input'!A$2:A$600)-ROW('ALCAD Input'!A$2)+1),ROWS('ALCAD Input'!A$2:A424))),"")</f>
        <v/>
      </c>
      <c r="B427" s="12" t="s">
        <v>1</v>
      </c>
      <c r="C427" s="14">
        <f>(100*VLOOKUP('Reduction Calculations'!B427,'BMP Reduction Factors'!$A$3:$B$46,2,FALSE))</f>
        <v>0</v>
      </c>
      <c r="D427" s="12" t="s">
        <v>1</v>
      </c>
      <c r="E427" s="15">
        <f>IF(C427&lt;80,(100-C427)*(VLOOKUP('Reduction Calculations'!D427,'BMP Reduction Factors'!$A$3:$B$46,2,FALSE)*0.75),(100-C427)*(VLOOKUP('Reduction Calculations'!D427,'BMP Reduction Factors'!$A$3:$B$46,2,FALSE)*0.5))</f>
        <v>0</v>
      </c>
      <c r="F427" s="12" t="s">
        <v>1</v>
      </c>
      <c r="G427" s="15">
        <f>IF((E427+C427)&lt;80,(100-E427-C427)*(VLOOKUP('Reduction Calculations'!F427,'BMP Reduction Factors'!$A$3:$B$46,2,FALSE)*0.75),(100-E427-C427)*(VLOOKUP('Reduction Calculations'!F427,'BMP Reduction Factors'!$A$3:$B$46,2,FALSE)*0.5))</f>
        <v>0</v>
      </c>
      <c r="H427" s="13">
        <f>SUM('Reduction Calculations'!C427,E427,G427)/100</f>
        <v>0</v>
      </c>
    </row>
    <row r="428" spans="1:8" ht="39" customHeight="1" thickBot="1" x14ac:dyDescent="0.3">
      <c r="A428" s="21" t="str">
        <f t="array" ref="A428">IFERROR(INDEX('ALCAD Input'!A$2:A$600,SMALL(IF('ALCAD Input'!$T$2:$T$600=10,ROW('ALCAD Input'!A$2:A$600)-ROW('ALCAD Input'!A$2)+1),ROWS('ALCAD Input'!A$2:A425))),"")</f>
        <v/>
      </c>
      <c r="B428" s="12" t="s">
        <v>1</v>
      </c>
      <c r="C428" s="14">
        <f>(100*VLOOKUP('Reduction Calculations'!B428,'BMP Reduction Factors'!$A$3:$B$46,2,FALSE))</f>
        <v>0</v>
      </c>
      <c r="D428" s="12" t="s">
        <v>1</v>
      </c>
      <c r="E428" s="15">
        <f>IF(C428&lt;80,(100-C428)*(VLOOKUP('Reduction Calculations'!D428,'BMP Reduction Factors'!$A$3:$B$46,2,FALSE)*0.75),(100-C428)*(VLOOKUP('Reduction Calculations'!D428,'BMP Reduction Factors'!$A$3:$B$46,2,FALSE)*0.5))</f>
        <v>0</v>
      </c>
      <c r="F428" s="12" t="s">
        <v>1</v>
      </c>
      <c r="G428" s="15">
        <f>IF((E428+C428)&lt;80,(100-E428-C428)*(VLOOKUP('Reduction Calculations'!F428,'BMP Reduction Factors'!$A$3:$B$46,2,FALSE)*0.75),(100-E428-C428)*(VLOOKUP('Reduction Calculations'!F428,'BMP Reduction Factors'!$A$3:$B$46,2,FALSE)*0.5))</f>
        <v>0</v>
      </c>
      <c r="H428" s="13">
        <f>SUM('Reduction Calculations'!C428,E428,G428)/100</f>
        <v>0</v>
      </c>
    </row>
    <row r="429" spans="1:8" ht="39" customHeight="1" thickBot="1" x14ac:dyDescent="0.3">
      <c r="A429" s="21" t="str">
        <f t="array" ref="A429">IFERROR(INDEX('ALCAD Input'!A$2:A$600,SMALL(IF('ALCAD Input'!$T$2:$T$600=10,ROW('ALCAD Input'!A$2:A$600)-ROW('ALCAD Input'!A$2)+1),ROWS('ALCAD Input'!A$2:A426))),"")</f>
        <v/>
      </c>
      <c r="B429" s="12" t="s">
        <v>1</v>
      </c>
      <c r="C429" s="14">
        <f>(100*VLOOKUP('Reduction Calculations'!B429,'BMP Reduction Factors'!$A$3:$B$46,2,FALSE))</f>
        <v>0</v>
      </c>
      <c r="D429" s="12" t="s">
        <v>1</v>
      </c>
      <c r="E429" s="15">
        <f>IF(C429&lt;80,(100-C429)*(VLOOKUP('Reduction Calculations'!D429,'BMP Reduction Factors'!$A$3:$B$46,2,FALSE)*0.75),(100-C429)*(VLOOKUP('Reduction Calculations'!D429,'BMP Reduction Factors'!$A$3:$B$46,2,FALSE)*0.5))</f>
        <v>0</v>
      </c>
      <c r="F429" s="12" t="s">
        <v>1</v>
      </c>
      <c r="G429" s="15">
        <f>IF((E429+C429)&lt;80,(100-E429-C429)*(VLOOKUP('Reduction Calculations'!F429,'BMP Reduction Factors'!$A$3:$B$46,2,FALSE)*0.75),(100-E429-C429)*(VLOOKUP('Reduction Calculations'!F429,'BMP Reduction Factors'!$A$3:$B$46,2,FALSE)*0.5))</f>
        <v>0</v>
      </c>
      <c r="H429" s="13">
        <f>SUM('Reduction Calculations'!C429,E429,G429)/100</f>
        <v>0</v>
      </c>
    </row>
    <row r="430" spans="1:8" ht="39" customHeight="1" thickBot="1" x14ac:dyDescent="0.3">
      <c r="A430" s="21" t="str">
        <f t="array" ref="A430">IFERROR(INDEX('ALCAD Input'!A$2:A$600,SMALL(IF('ALCAD Input'!$T$2:$T$600=10,ROW('ALCAD Input'!A$2:A$600)-ROW('ALCAD Input'!A$2)+1),ROWS('ALCAD Input'!A$2:A427))),"")</f>
        <v/>
      </c>
      <c r="B430" s="12" t="s">
        <v>1</v>
      </c>
      <c r="C430" s="14">
        <f>(100*VLOOKUP('Reduction Calculations'!B430,'BMP Reduction Factors'!$A$3:$B$46,2,FALSE))</f>
        <v>0</v>
      </c>
      <c r="D430" s="12" t="s">
        <v>1</v>
      </c>
      <c r="E430" s="15">
        <f>IF(C430&lt;80,(100-C430)*(VLOOKUP('Reduction Calculations'!D430,'BMP Reduction Factors'!$A$3:$B$46,2,FALSE)*0.75),(100-C430)*(VLOOKUP('Reduction Calculations'!D430,'BMP Reduction Factors'!$A$3:$B$46,2,FALSE)*0.5))</f>
        <v>0</v>
      </c>
      <c r="F430" s="12" t="s">
        <v>1</v>
      </c>
      <c r="G430" s="15">
        <f>IF((E430+C430)&lt;80,(100-E430-C430)*(VLOOKUP('Reduction Calculations'!F430,'BMP Reduction Factors'!$A$3:$B$46,2,FALSE)*0.75),(100-E430-C430)*(VLOOKUP('Reduction Calculations'!F430,'BMP Reduction Factors'!$A$3:$B$46,2,FALSE)*0.5))</f>
        <v>0</v>
      </c>
      <c r="H430" s="13">
        <f>SUM('Reduction Calculations'!C430,E430,G430)/100</f>
        <v>0</v>
      </c>
    </row>
    <row r="431" spans="1:8" ht="39" customHeight="1" thickBot="1" x14ac:dyDescent="0.3">
      <c r="A431" s="21" t="str">
        <f t="array" ref="A431">IFERROR(INDEX('ALCAD Input'!A$2:A$600,SMALL(IF('ALCAD Input'!$T$2:$T$600=10,ROW('ALCAD Input'!A$2:A$600)-ROW('ALCAD Input'!A$2)+1),ROWS('ALCAD Input'!A$2:A428))),"")</f>
        <v/>
      </c>
      <c r="B431" s="12" t="s">
        <v>1</v>
      </c>
      <c r="C431" s="14">
        <f>(100*VLOOKUP('Reduction Calculations'!B431,'BMP Reduction Factors'!$A$3:$B$46,2,FALSE))</f>
        <v>0</v>
      </c>
      <c r="D431" s="12" t="s">
        <v>1</v>
      </c>
      <c r="E431" s="15">
        <f>IF(C431&lt;80,(100-C431)*(VLOOKUP('Reduction Calculations'!D431,'BMP Reduction Factors'!$A$3:$B$46,2,FALSE)*0.75),(100-C431)*(VLOOKUP('Reduction Calculations'!D431,'BMP Reduction Factors'!$A$3:$B$46,2,FALSE)*0.5))</f>
        <v>0</v>
      </c>
      <c r="F431" s="12" t="s">
        <v>1</v>
      </c>
      <c r="G431" s="15">
        <f>IF((E431+C431)&lt;80,(100-E431-C431)*(VLOOKUP('Reduction Calculations'!F431,'BMP Reduction Factors'!$A$3:$B$46,2,FALSE)*0.75),(100-E431-C431)*(VLOOKUP('Reduction Calculations'!F431,'BMP Reduction Factors'!$A$3:$B$46,2,FALSE)*0.5))</f>
        <v>0</v>
      </c>
      <c r="H431" s="13">
        <f>SUM('Reduction Calculations'!C431,E431,G431)/100</f>
        <v>0</v>
      </c>
    </row>
    <row r="432" spans="1:8" ht="39" customHeight="1" thickBot="1" x14ac:dyDescent="0.3">
      <c r="A432" s="21" t="str">
        <f t="array" ref="A432">IFERROR(INDEX('ALCAD Input'!A$2:A$600,SMALL(IF('ALCAD Input'!$T$2:$T$600=10,ROW('ALCAD Input'!A$2:A$600)-ROW('ALCAD Input'!A$2)+1),ROWS('ALCAD Input'!A$2:A429))),"")</f>
        <v/>
      </c>
      <c r="B432" s="12" t="s">
        <v>1</v>
      </c>
      <c r="C432" s="14">
        <f>(100*VLOOKUP('Reduction Calculations'!B432,'BMP Reduction Factors'!$A$3:$B$46,2,FALSE))</f>
        <v>0</v>
      </c>
      <c r="D432" s="12" t="s">
        <v>1</v>
      </c>
      <c r="E432" s="15">
        <f>IF(C432&lt;80,(100-C432)*(VLOOKUP('Reduction Calculations'!D432,'BMP Reduction Factors'!$A$3:$B$46,2,FALSE)*0.75),(100-C432)*(VLOOKUP('Reduction Calculations'!D432,'BMP Reduction Factors'!$A$3:$B$46,2,FALSE)*0.5))</f>
        <v>0</v>
      </c>
      <c r="F432" s="12" t="s">
        <v>1</v>
      </c>
      <c r="G432" s="15">
        <f>IF((E432+C432)&lt;80,(100-E432-C432)*(VLOOKUP('Reduction Calculations'!F432,'BMP Reduction Factors'!$A$3:$B$46,2,FALSE)*0.75),(100-E432-C432)*(VLOOKUP('Reduction Calculations'!F432,'BMP Reduction Factors'!$A$3:$B$46,2,FALSE)*0.5))</f>
        <v>0</v>
      </c>
      <c r="H432" s="13">
        <f>SUM('Reduction Calculations'!C432,E432,G432)/100</f>
        <v>0</v>
      </c>
    </row>
    <row r="433" spans="1:8" ht="39" customHeight="1" thickBot="1" x14ac:dyDescent="0.3">
      <c r="A433" s="21" t="str">
        <f t="array" ref="A433">IFERROR(INDEX('ALCAD Input'!A$2:A$600,SMALL(IF('ALCAD Input'!$T$2:$T$600=10,ROW('ALCAD Input'!A$2:A$600)-ROW('ALCAD Input'!A$2)+1),ROWS('ALCAD Input'!A$2:A430))),"")</f>
        <v/>
      </c>
      <c r="B433" s="12" t="s">
        <v>1</v>
      </c>
      <c r="C433" s="14">
        <f>(100*VLOOKUP('Reduction Calculations'!B433,'BMP Reduction Factors'!$A$3:$B$46,2,FALSE))</f>
        <v>0</v>
      </c>
      <c r="D433" s="12" t="s">
        <v>1</v>
      </c>
      <c r="E433" s="15">
        <f>IF(C433&lt;80,(100-C433)*(VLOOKUP('Reduction Calculations'!D433,'BMP Reduction Factors'!$A$3:$B$46,2,FALSE)*0.75),(100-C433)*(VLOOKUP('Reduction Calculations'!D433,'BMP Reduction Factors'!$A$3:$B$46,2,FALSE)*0.5))</f>
        <v>0</v>
      </c>
      <c r="F433" s="12" t="s">
        <v>1</v>
      </c>
      <c r="G433" s="15">
        <f>IF((E433+C433)&lt;80,(100-E433-C433)*(VLOOKUP('Reduction Calculations'!F433,'BMP Reduction Factors'!$A$3:$B$46,2,FALSE)*0.75),(100-E433-C433)*(VLOOKUP('Reduction Calculations'!F433,'BMP Reduction Factors'!$A$3:$B$46,2,FALSE)*0.5))</f>
        <v>0</v>
      </c>
      <c r="H433" s="13">
        <f>SUM('Reduction Calculations'!C433,E433,G433)/100</f>
        <v>0</v>
      </c>
    </row>
    <row r="434" spans="1:8" ht="39" customHeight="1" thickBot="1" x14ac:dyDescent="0.3">
      <c r="A434" s="21" t="str">
        <f t="array" ref="A434">IFERROR(INDEX('ALCAD Input'!A$2:A$600,SMALL(IF('ALCAD Input'!$T$2:$T$600=10,ROW('ALCAD Input'!A$2:A$600)-ROW('ALCAD Input'!A$2)+1),ROWS('ALCAD Input'!A$2:A431))),"")</f>
        <v/>
      </c>
      <c r="B434" s="12" t="s">
        <v>1</v>
      </c>
      <c r="C434" s="14">
        <f>(100*VLOOKUP('Reduction Calculations'!B434,'BMP Reduction Factors'!$A$3:$B$46,2,FALSE))</f>
        <v>0</v>
      </c>
      <c r="D434" s="12" t="s">
        <v>1</v>
      </c>
      <c r="E434" s="15">
        <f>IF(C434&lt;80,(100-C434)*(VLOOKUP('Reduction Calculations'!D434,'BMP Reduction Factors'!$A$3:$B$46,2,FALSE)*0.75),(100-C434)*(VLOOKUP('Reduction Calculations'!D434,'BMP Reduction Factors'!$A$3:$B$46,2,FALSE)*0.5))</f>
        <v>0</v>
      </c>
      <c r="F434" s="12" t="s">
        <v>1</v>
      </c>
      <c r="G434" s="15">
        <f>IF((E434+C434)&lt;80,(100-E434-C434)*(VLOOKUP('Reduction Calculations'!F434,'BMP Reduction Factors'!$A$3:$B$46,2,FALSE)*0.75),(100-E434-C434)*(VLOOKUP('Reduction Calculations'!F434,'BMP Reduction Factors'!$A$3:$B$46,2,FALSE)*0.5))</f>
        <v>0</v>
      </c>
      <c r="H434" s="13">
        <f>SUM('Reduction Calculations'!C434,E434,G434)/100</f>
        <v>0</v>
      </c>
    </row>
    <row r="435" spans="1:8" ht="39" customHeight="1" thickBot="1" x14ac:dyDescent="0.3">
      <c r="A435" s="21" t="str">
        <f t="array" ref="A435">IFERROR(INDEX('ALCAD Input'!A$2:A$600,SMALL(IF('ALCAD Input'!$T$2:$T$600=10,ROW('ALCAD Input'!A$2:A$600)-ROW('ALCAD Input'!A$2)+1),ROWS('ALCAD Input'!A$2:A432))),"")</f>
        <v/>
      </c>
      <c r="B435" s="12" t="s">
        <v>1</v>
      </c>
      <c r="C435" s="14">
        <f>(100*VLOOKUP('Reduction Calculations'!B435,'BMP Reduction Factors'!$A$3:$B$46,2,FALSE))</f>
        <v>0</v>
      </c>
      <c r="D435" s="12" t="s">
        <v>1</v>
      </c>
      <c r="E435" s="15">
        <f>IF(C435&lt;80,(100-C435)*(VLOOKUP('Reduction Calculations'!D435,'BMP Reduction Factors'!$A$3:$B$46,2,FALSE)*0.75),(100-C435)*(VLOOKUP('Reduction Calculations'!D435,'BMP Reduction Factors'!$A$3:$B$46,2,FALSE)*0.5))</f>
        <v>0</v>
      </c>
      <c r="F435" s="12" t="s">
        <v>1</v>
      </c>
      <c r="G435" s="15">
        <f>IF((E435+C435)&lt;80,(100-E435-C435)*(VLOOKUP('Reduction Calculations'!F435,'BMP Reduction Factors'!$A$3:$B$46,2,FALSE)*0.75),(100-E435-C435)*(VLOOKUP('Reduction Calculations'!F435,'BMP Reduction Factors'!$A$3:$B$46,2,FALSE)*0.5))</f>
        <v>0</v>
      </c>
      <c r="H435" s="13">
        <f>SUM('Reduction Calculations'!C435,E435,G435)/100</f>
        <v>0</v>
      </c>
    </row>
    <row r="436" spans="1:8" ht="39" customHeight="1" thickBot="1" x14ac:dyDescent="0.3">
      <c r="A436" s="21" t="str">
        <f t="array" ref="A436">IFERROR(INDEX('ALCAD Input'!A$2:A$600,SMALL(IF('ALCAD Input'!$T$2:$T$600=10,ROW('ALCAD Input'!A$2:A$600)-ROW('ALCAD Input'!A$2)+1),ROWS('ALCAD Input'!A$2:A433))),"")</f>
        <v/>
      </c>
      <c r="B436" s="12" t="s">
        <v>1</v>
      </c>
      <c r="C436" s="14">
        <f>(100*VLOOKUP('Reduction Calculations'!B436,'BMP Reduction Factors'!$A$3:$B$46,2,FALSE))</f>
        <v>0</v>
      </c>
      <c r="D436" s="12" t="s">
        <v>1</v>
      </c>
      <c r="E436" s="15">
        <f>IF(C436&lt;80,(100-C436)*(VLOOKUP('Reduction Calculations'!D436,'BMP Reduction Factors'!$A$3:$B$46,2,FALSE)*0.75),(100-C436)*(VLOOKUP('Reduction Calculations'!D436,'BMP Reduction Factors'!$A$3:$B$46,2,FALSE)*0.5))</f>
        <v>0</v>
      </c>
      <c r="F436" s="12" t="s">
        <v>1</v>
      </c>
      <c r="G436" s="15">
        <f>IF((E436+C436)&lt;80,(100-E436-C436)*(VLOOKUP('Reduction Calculations'!F436,'BMP Reduction Factors'!$A$3:$B$46,2,FALSE)*0.75),(100-E436-C436)*(VLOOKUP('Reduction Calculations'!F436,'BMP Reduction Factors'!$A$3:$B$46,2,FALSE)*0.5))</f>
        <v>0</v>
      </c>
      <c r="H436" s="13">
        <f>SUM('Reduction Calculations'!C436,E436,G436)/100</f>
        <v>0</v>
      </c>
    </row>
    <row r="437" spans="1:8" ht="39" customHeight="1" thickBot="1" x14ac:dyDescent="0.3">
      <c r="A437" s="21" t="str">
        <f t="array" ref="A437">IFERROR(INDEX('ALCAD Input'!A$2:A$600,SMALL(IF('ALCAD Input'!$T$2:$T$600=10,ROW('ALCAD Input'!A$2:A$600)-ROW('ALCAD Input'!A$2)+1),ROWS('ALCAD Input'!A$2:A434))),"")</f>
        <v/>
      </c>
      <c r="B437" s="12" t="s">
        <v>1</v>
      </c>
      <c r="C437" s="14">
        <f>(100*VLOOKUP('Reduction Calculations'!B437,'BMP Reduction Factors'!$A$3:$B$46,2,FALSE))</f>
        <v>0</v>
      </c>
      <c r="D437" s="12" t="s">
        <v>1</v>
      </c>
      <c r="E437" s="15">
        <f>IF(C437&lt;80,(100-C437)*(VLOOKUP('Reduction Calculations'!D437,'BMP Reduction Factors'!$A$3:$B$46,2,FALSE)*0.75),(100-C437)*(VLOOKUP('Reduction Calculations'!D437,'BMP Reduction Factors'!$A$3:$B$46,2,FALSE)*0.5))</f>
        <v>0</v>
      </c>
      <c r="F437" s="12" t="s">
        <v>1</v>
      </c>
      <c r="G437" s="15">
        <f>IF((E437+C437)&lt;80,(100-E437-C437)*(VLOOKUP('Reduction Calculations'!F437,'BMP Reduction Factors'!$A$3:$B$46,2,FALSE)*0.75),(100-E437-C437)*(VLOOKUP('Reduction Calculations'!F437,'BMP Reduction Factors'!$A$3:$B$46,2,FALSE)*0.5))</f>
        <v>0</v>
      </c>
      <c r="H437" s="13">
        <f>SUM('Reduction Calculations'!C437,E437,G437)/100</f>
        <v>0</v>
      </c>
    </row>
    <row r="438" spans="1:8" ht="39" customHeight="1" thickBot="1" x14ac:dyDescent="0.3">
      <c r="A438" s="21" t="str">
        <f t="array" ref="A438">IFERROR(INDEX('ALCAD Input'!A$2:A$600,SMALL(IF('ALCAD Input'!$T$2:$T$600=10,ROW('ALCAD Input'!A$2:A$600)-ROW('ALCAD Input'!A$2)+1),ROWS('ALCAD Input'!A$2:A435))),"")</f>
        <v/>
      </c>
      <c r="B438" s="12" t="s">
        <v>1</v>
      </c>
      <c r="C438" s="14">
        <f>(100*VLOOKUP('Reduction Calculations'!B438,'BMP Reduction Factors'!$A$3:$B$46,2,FALSE))</f>
        <v>0</v>
      </c>
      <c r="D438" s="12" t="s">
        <v>1</v>
      </c>
      <c r="E438" s="15">
        <f>IF(C438&lt;80,(100-C438)*(VLOOKUP('Reduction Calculations'!D438,'BMP Reduction Factors'!$A$3:$B$46,2,FALSE)*0.75),(100-C438)*(VLOOKUP('Reduction Calculations'!D438,'BMP Reduction Factors'!$A$3:$B$46,2,FALSE)*0.5))</f>
        <v>0</v>
      </c>
      <c r="F438" s="12" t="s">
        <v>1</v>
      </c>
      <c r="G438" s="15">
        <f>IF((E438+C438)&lt;80,(100-E438-C438)*(VLOOKUP('Reduction Calculations'!F438,'BMP Reduction Factors'!$A$3:$B$46,2,FALSE)*0.75),(100-E438-C438)*(VLOOKUP('Reduction Calculations'!F438,'BMP Reduction Factors'!$A$3:$B$46,2,FALSE)*0.5))</f>
        <v>0</v>
      </c>
      <c r="H438" s="13">
        <f>SUM('Reduction Calculations'!C438,E438,G438)/100</f>
        <v>0</v>
      </c>
    </row>
    <row r="439" spans="1:8" ht="39" customHeight="1" thickBot="1" x14ac:dyDescent="0.3">
      <c r="A439" s="21" t="str">
        <f t="array" ref="A439">IFERROR(INDEX('ALCAD Input'!A$2:A$600,SMALL(IF('ALCAD Input'!$T$2:$T$600=10,ROW('ALCAD Input'!A$2:A$600)-ROW('ALCAD Input'!A$2)+1),ROWS('ALCAD Input'!A$2:A436))),"")</f>
        <v/>
      </c>
      <c r="B439" s="12" t="s">
        <v>1</v>
      </c>
      <c r="C439" s="14">
        <f>(100*VLOOKUP('Reduction Calculations'!B439,'BMP Reduction Factors'!$A$3:$B$46,2,FALSE))</f>
        <v>0</v>
      </c>
      <c r="D439" s="12" t="s">
        <v>1</v>
      </c>
      <c r="E439" s="15">
        <f>IF(C439&lt;80,(100-C439)*(VLOOKUP('Reduction Calculations'!D439,'BMP Reduction Factors'!$A$3:$B$46,2,FALSE)*0.75),(100-C439)*(VLOOKUP('Reduction Calculations'!D439,'BMP Reduction Factors'!$A$3:$B$46,2,FALSE)*0.5))</f>
        <v>0</v>
      </c>
      <c r="F439" s="12" t="s">
        <v>1</v>
      </c>
      <c r="G439" s="15">
        <f>IF((E439+C439)&lt;80,(100-E439-C439)*(VLOOKUP('Reduction Calculations'!F439,'BMP Reduction Factors'!$A$3:$B$46,2,FALSE)*0.75),(100-E439-C439)*(VLOOKUP('Reduction Calculations'!F439,'BMP Reduction Factors'!$A$3:$B$46,2,FALSE)*0.5))</f>
        <v>0</v>
      </c>
      <c r="H439" s="13">
        <f>SUM('Reduction Calculations'!C439,E439,G439)/100</f>
        <v>0</v>
      </c>
    </row>
    <row r="440" spans="1:8" ht="39" customHeight="1" thickBot="1" x14ac:dyDescent="0.3">
      <c r="A440" s="21" t="str">
        <f t="array" ref="A440">IFERROR(INDEX('ALCAD Input'!A$2:A$600,SMALL(IF('ALCAD Input'!$T$2:$T$600=10,ROW('ALCAD Input'!A$2:A$600)-ROW('ALCAD Input'!A$2)+1),ROWS('ALCAD Input'!A$2:A437))),"")</f>
        <v/>
      </c>
      <c r="B440" s="12" t="s">
        <v>1</v>
      </c>
      <c r="C440" s="14">
        <f>(100*VLOOKUP('Reduction Calculations'!B440,'BMP Reduction Factors'!$A$3:$B$46,2,FALSE))</f>
        <v>0</v>
      </c>
      <c r="D440" s="12" t="s">
        <v>1</v>
      </c>
      <c r="E440" s="15">
        <f>IF(C440&lt;80,(100-C440)*(VLOOKUP('Reduction Calculations'!D440,'BMP Reduction Factors'!$A$3:$B$46,2,FALSE)*0.75),(100-C440)*(VLOOKUP('Reduction Calculations'!D440,'BMP Reduction Factors'!$A$3:$B$46,2,FALSE)*0.5))</f>
        <v>0</v>
      </c>
      <c r="F440" s="12" t="s">
        <v>1</v>
      </c>
      <c r="G440" s="15">
        <f>IF((E440+C440)&lt;80,(100-E440-C440)*(VLOOKUP('Reduction Calculations'!F440,'BMP Reduction Factors'!$A$3:$B$46,2,FALSE)*0.75),(100-E440-C440)*(VLOOKUP('Reduction Calculations'!F440,'BMP Reduction Factors'!$A$3:$B$46,2,FALSE)*0.5))</f>
        <v>0</v>
      </c>
      <c r="H440" s="13">
        <f>SUM('Reduction Calculations'!C440,E440,G440)/100</f>
        <v>0</v>
      </c>
    </row>
    <row r="441" spans="1:8" ht="39" customHeight="1" thickBot="1" x14ac:dyDescent="0.3">
      <c r="A441" s="21" t="str">
        <f t="array" ref="A441">IFERROR(INDEX('ALCAD Input'!A$2:A$600,SMALL(IF('ALCAD Input'!$T$2:$T$600=10,ROW('ALCAD Input'!A$2:A$600)-ROW('ALCAD Input'!A$2)+1),ROWS('ALCAD Input'!A$2:A438))),"")</f>
        <v/>
      </c>
      <c r="B441" s="12" t="s">
        <v>1</v>
      </c>
      <c r="C441" s="14">
        <f>(100*VLOOKUP('Reduction Calculations'!B441,'BMP Reduction Factors'!$A$3:$B$46,2,FALSE))</f>
        <v>0</v>
      </c>
      <c r="D441" s="12" t="s">
        <v>1</v>
      </c>
      <c r="E441" s="15">
        <f>IF(C441&lt;80,(100-C441)*(VLOOKUP('Reduction Calculations'!D441,'BMP Reduction Factors'!$A$3:$B$46,2,FALSE)*0.75),(100-C441)*(VLOOKUP('Reduction Calculations'!D441,'BMP Reduction Factors'!$A$3:$B$46,2,FALSE)*0.5))</f>
        <v>0</v>
      </c>
      <c r="F441" s="12" t="s">
        <v>1</v>
      </c>
      <c r="G441" s="15">
        <f>IF((E441+C441)&lt;80,(100-E441-C441)*(VLOOKUP('Reduction Calculations'!F441,'BMP Reduction Factors'!$A$3:$B$46,2,FALSE)*0.75),(100-E441-C441)*(VLOOKUP('Reduction Calculations'!F441,'BMP Reduction Factors'!$A$3:$B$46,2,FALSE)*0.5))</f>
        <v>0</v>
      </c>
      <c r="H441" s="13">
        <f>SUM('Reduction Calculations'!C441,E441,G441)/100</f>
        <v>0</v>
      </c>
    </row>
    <row r="442" spans="1:8" ht="39" customHeight="1" thickBot="1" x14ac:dyDescent="0.3">
      <c r="A442" s="21" t="str">
        <f t="array" ref="A442">IFERROR(INDEX('ALCAD Input'!A$2:A$600,SMALL(IF('ALCAD Input'!$T$2:$T$600=10,ROW('ALCAD Input'!A$2:A$600)-ROW('ALCAD Input'!A$2)+1),ROWS('ALCAD Input'!A$2:A439))),"")</f>
        <v/>
      </c>
      <c r="B442" s="12" t="s">
        <v>1</v>
      </c>
      <c r="C442" s="14">
        <f>(100*VLOOKUP('Reduction Calculations'!B442,'BMP Reduction Factors'!$A$3:$B$46,2,FALSE))</f>
        <v>0</v>
      </c>
      <c r="D442" s="12" t="s">
        <v>1</v>
      </c>
      <c r="E442" s="15">
        <f>IF(C442&lt;80,(100-C442)*(VLOOKUP('Reduction Calculations'!D442,'BMP Reduction Factors'!$A$3:$B$46,2,FALSE)*0.75),(100-C442)*(VLOOKUP('Reduction Calculations'!D442,'BMP Reduction Factors'!$A$3:$B$46,2,FALSE)*0.5))</f>
        <v>0</v>
      </c>
      <c r="F442" s="12" t="s">
        <v>1</v>
      </c>
      <c r="G442" s="15">
        <f>IF((E442+C442)&lt;80,(100-E442-C442)*(VLOOKUP('Reduction Calculations'!F442,'BMP Reduction Factors'!$A$3:$B$46,2,FALSE)*0.75),(100-E442-C442)*(VLOOKUP('Reduction Calculations'!F442,'BMP Reduction Factors'!$A$3:$B$46,2,FALSE)*0.5))</f>
        <v>0</v>
      </c>
      <c r="H442" s="13">
        <f>SUM('Reduction Calculations'!C442,E442,G442)/100</f>
        <v>0</v>
      </c>
    </row>
    <row r="443" spans="1:8" ht="39" customHeight="1" thickBot="1" x14ac:dyDescent="0.3">
      <c r="A443" s="21" t="str">
        <f t="array" ref="A443">IFERROR(INDEX('ALCAD Input'!A$2:A$600,SMALL(IF('ALCAD Input'!$T$2:$T$600=10,ROW('ALCAD Input'!A$2:A$600)-ROW('ALCAD Input'!A$2)+1),ROWS('ALCAD Input'!A$2:A440))),"")</f>
        <v/>
      </c>
      <c r="B443" s="12" t="s">
        <v>1</v>
      </c>
      <c r="C443" s="14">
        <f>(100*VLOOKUP('Reduction Calculations'!B443,'BMP Reduction Factors'!$A$3:$B$46,2,FALSE))</f>
        <v>0</v>
      </c>
      <c r="D443" s="12" t="s">
        <v>1</v>
      </c>
      <c r="E443" s="15">
        <f>IF(C443&lt;80,(100-C443)*(VLOOKUP('Reduction Calculations'!D443,'BMP Reduction Factors'!$A$3:$B$46,2,FALSE)*0.75),(100-C443)*(VLOOKUP('Reduction Calculations'!D443,'BMP Reduction Factors'!$A$3:$B$46,2,FALSE)*0.5))</f>
        <v>0</v>
      </c>
      <c r="F443" s="12" t="s">
        <v>1</v>
      </c>
      <c r="G443" s="15">
        <f>IF((E443+C443)&lt;80,(100-E443-C443)*(VLOOKUP('Reduction Calculations'!F443,'BMP Reduction Factors'!$A$3:$B$46,2,FALSE)*0.75),(100-E443-C443)*(VLOOKUP('Reduction Calculations'!F443,'BMP Reduction Factors'!$A$3:$B$46,2,FALSE)*0.5))</f>
        <v>0</v>
      </c>
      <c r="H443" s="13">
        <f>SUM('Reduction Calculations'!C443,E443,G443)/100</f>
        <v>0</v>
      </c>
    </row>
    <row r="444" spans="1:8" ht="39" customHeight="1" thickBot="1" x14ac:dyDescent="0.3">
      <c r="A444" s="21" t="str">
        <f t="array" ref="A444">IFERROR(INDEX('ALCAD Input'!A$2:A$600,SMALL(IF('ALCAD Input'!$T$2:$T$600=10,ROW('ALCAD Input'!A$2:A$600)-ROW('ALCAD Input'!A$2)+1),ROWS('ALCAD Input'!A$2:A441))),"")</f>
        <v/>
      </c>
      <c r="B444" s="12" t="s">
        <v>1</v>
      </c>
      <c r="C444" s="14">
        <f>(100*VLOOKUP('Reduction Calculations'!B444,'BMP Reduction Factors'!$A$3:$B$46,2,FALSE))</f>
        <v>0</v>
      </c>
      <c r="D444" s="12" t="s">
        <v>1</v>
      </c>
      <c r="E444" s="15">
        <f>IF(C444&lt;80,(100-C444)*(VLOOKUP('Reduction Calculations'!D444,'BMP Reduction Factors'!$A$3:$B$46,2,FALSE)*0.75),(100-C444)*(VLOOKUP('Reduction Calculations'!D444,'BMP Reduction Factors'!$A$3:$B$46,2,FALSE)*0.5))</f>
        <v>0</v>
      </c>
      <c r="F444" s="12" t="s">
        <v>1</v>
      </c>
      <c r="G444" s="15">
        <f>IF((E444+C444)&lt;80,(100-E444-C444)*(VLOOKUP('Reduction Calculations'!F444,'BMP Reduction Factors'!$A$3:$B$46,2,FALSE)*0.75),(100-E444-C444)*(VLOOKUP('Reduction Calculations'!F444,'BMP Reduction Factors'!$A$3:$B$46,2,FALSE)*0.5))</f>
        <v>0</v>
      </c>
      <c r="H444" s="13">
        <f>SUM('Reduction Calculations'!C444,E444,G444)/100</f>
        <v>0</v>
      </c>
    </row>
    <row r="445" spans="1:8" ht="39" customHeight="1" thickBot="1" x14ac:dyDescent="0.3">
      <c r="A445" s="21" t="str">
        <f t="array" ref="A445">IFERROR(INDEX('ALCAD Input'!A$2:A$600,SMALL(IF('ALCAD Input'!$T$2:$T$600=10,ROW('ALCAD Input'!A$2:A$600)-ROW('ALCAD Input'!A$2)+1),ROWS('ALCAD Input'!A$2:A442))),"")</f>
        <v/>
      </c>
      <c r="B445" s="12" t="s">
        <v>1</v>
      </c>
      <c r="C445" s="14">
        <f>(100*VLOOKUP('Reduction Calculations'!B445,'BMP Reduction Factors'!$A$3:$B$46,2,FALSE))</f>
        <v>0</v>
      </c>
      <c r="D445" s="12" t="s">
        <v>1</v>
      </c>
      <c r="E445" s="15">
        <f>IF(C445&lt;80,(100-C445)*(VLOOKUP('Reduction Calculations'!D445,'BMP Reduction Factors'!$A$3:$B$46,2,FALSE)*0.75),(100-C445)*(VLOOKUP('Reduction Calculations'!D445,'BMP Reduction Factors'!$A$3:$B$46,2,FALSE)*0.5))</f>
        <v>0</v>
      </c>
      <c r="F445" s="12" t="s">
        <v>1</v>
      </c>
      <c r="G445" s="15">
        <f>IF((E445+C445)&lt;80,(100-E445-C445)*(VLOOKUP('Reduction Calculations'!F445,'BMP Reduction Factors'!$A$3:$B$46,2,FALSE)*0.75),(100-E445-C445)*(VLOOKUP('Reduction Calculations'!F445,'BMP Reduction Factors'!$A$3:$B$46,2,FALSE)*0.5))</f>
        <v>0</v>
      </c>
      <c r="H445" s="13">
        <f>SUM('Reduction Calculations'!C445,E445,G445)/100</f>
        <v>0</v>
      </c>
    </row>
    <row r="446" spans="1:8" ht="39" customHeight="1" thickBot="1" x14ac:dyDescent="0.3">
      <c r="A446" s="21" t="str">
        <f t="array" ref="A446">IFERROR(INDEX('ALCAD Input'!A$2:A$600,SMALL(IF('ALCAD Input'!$T$2:$T$600=10,ROW('ALCAD Input'!A$2:A$600)-ROW('ALCAD Input'!A$2)+1),ROWS('ALCAD Input'!A$2:A443))),"")</f>
        <v/>
      </c>
      <c r="B446" s="12" t="s">
        <v>1</v>
      </c>
      <c r="C446" s="14">
        <f>(100*VLOOKUP('Reduction Calculations'!B446,'BMP Reduction Factors'!$A$3:$B$46,2,FALSE))</f>
        <v>0</v>
      </c>
      <c r="D446" s="12" t="s">
        <v>1</v>
      </c>
      <c r="E446" s="15">
        <f>IF(C446&lt;80,(100-C446)*(VLOOKUP('Reduction Calculations'!D446,'BMP Reduction Factors'!$A$3:$B$46,2,FALSE)*0.75),(100-C446)*(VLOOKUP('Reduction Calculations'!D446,'BMP Reduction Factors'!$A$3:$B$46,2,FALSE)*0.5))</f>
        <v>0</v>
      </c>
      <c r="F446" s="12" t="s">
        <v>1</v>
      </c>
      <c r="G446" s="15">
        <f>IF((E446+C446)&lt;80,(100-E446-C446)*(VLOOKUP('Reduction Calculations'!F446,'BMP Reduction Factors'!$A$3:$B$46,2,FALSE)*0.75),(100-E446-C446)*(VLOOKUP('Reduction Calculations'!F446,'BMP Reduction Factors'!$A$3:$B$46,2,FALSE)*0.5))</f>
        <v>0</v>
      </c>
      <c r="H446" s="13">
        <f>SUM('Reduction Calculations'!C446,E446,G446)/100</f>
        <v>0</v>
      </c>
    </row>
    <row r="447" spans="1:8" ht="39" customHeight="1" thickBot="1" x14ac:dyDescent="0.3">
      <c r="A447" s="21" t="str">
        <f t="array" ref="A447">IFERROR(INDEX('ALCAD Input'!A$2:A$600,SMALL(IF('ALCAD Input'!$T$2:$T$600=10,ROW('ALCAD Input'!A$2:A$600)-ROW('ALCAD Input'!A$2)+1),ROWS('ALCAD Input'!A$2:A444))),"")</f>
        <v/>
      </c>
      <c r="B447" s="12" t="s">
        <v>1</v>
      </c>
      <c r="C447" s="14">
        <f>(100*VLOOKUP('Reduction Calculations'!B447,'BMP Reduction Factors'!$A$3:$B$46,2,FALSE))</f>
        <v>0</v>
      </c>
      <c r="D447" s="12" t="s">
        <v>1</v>
      </c>
      <c r="E447" s="15">
        <f>IF(C447&lt;80,(100-C447)*(VLOOKUP('Reduction Calculations'!D447,'BMP Reduction Factors'!$A$3:$B$46,2,FALSE)*0.75),(100-C447)*(VLOOKUP('Reduction Calculations'!D447,'BMP Reduction Factors'!$A$3:$B$46,2,FALSE)*0.5))</f>
        <v>0</v>
      </c>
      <c r="F447" s="12" t="s">
        <v>1</v>
      </c>
      <c r="G447" s="15">
        <f>IF((E447+C447)&lt;80,(100-E447-C447)*(VLOOKUP('Reduction Calculations'!F447,'BMP Reduction Factors'!$A$3:$B$46,2,FALSE)*0.75),(100-E447-C447)*(VLOOKUP('Reduction Calculations'!F447,'BMP Reduction Factors'!$A$3:$B$46,2,FALSE)*0.5))</f>
        <v>0</v>
      </c>
      <c r="H447" s="13">
        <f>SUM('Reduction Calculations'!C447,E447,G447)/100</f>
        <v>0</v>
      </c>
    </row>
    <row r="448" spans="1:8" ht="39" customHeight="1" thickBot="1" x14ac:dyDescent="0.3">
      <c r="A448" s="21" t="str">
        <f t="array" ref="A448">IFERROR(INDEX('ALCAD Input'!A$2:A$600,SMALL(IF('ALCAD Input'!$T$2:$T$600=10,ROW('ALCAD Input'!A$2:A$600)-ROW('ALCAD Input'!A$2)+1),ROWS('ALCAD Input'!A$2:A445))),"")</f>
        <v/>
      </c>
      <c r="B448" s="12" t="s">
        <v>1</v>
      </c>
      <c r="C448" s="14">
        <f>(100*VLOOKUP('Reduction Calculations'!B448,'BMP Reduction Factors'!$A$3:$B$46,2,FALSE))</f>
        <v>0</v>
      </c>
      <c r="D448" s="12" t="s">
        <v>1</v>
      </c>
      <c r="E448" s="15">
        <f>IF(C448&lt;80,(100-C448)*(VLOOKUP('Reduction Calculations'!D448,'BMP Reduction Factors'!$A$3:$B$46,2,FALSE)*0.75),(100-C448)*(VLOOKUP('Reduction Calculations'!D448,'BMP Reduction Factors'!$A$3:$B$46,2,FALSE)*0.5))</f>
        <v>0</v>
      </c>
      <c r="F448" s="12" t="s">
        <v>1</v>
      </c>
      <c r="G448" s="15">
        <f>IF((E448+C448)&lt;80,(100-E448-C448)*(VLOOKUP('Reduction Calculations'!F448,'BMP Reduction Factors'!$A$3:$B$46,2,FALSE)*0.75),(100-E448-C448)*(VLOOKUP('Reduction Calculations'!F448,'BMP Reduction Factors'!$A$3:$B$46,2,FALSE)*0.5))</f>
        <v>0</v>
      </c>
      <c r="H448" s="13">
        <f>SUM('Reduction Calculations'!C448,E448,G448)/100</f>
        <v>0</v>
      </c>
    </row>
    <row r="449" spans="1:8" ht="39" customHeight="1" x14ac:dyDescent="0.25">
      <c r="A449" s="21" t="str">
        <f t="array" ref="A449">IFERROR(INDEX('ALCAD Input'!A$2:A$600,SMALL(IF('ALCAD Input'!$T$2:$T$600=10,ROW('ALCAD Input'!A$2:A$600)-ROW('ALCAD Input'!A$2)+1),ROWS('ALCAD Input'!A$2:A446))),"")</f>
        <v/>
      </c>
      <c r="B449" s="12" t="s">
        <v>1</v>
      </c>
      <c r="C449" s="14">
        <f>(100*VLOOKUP('Reduction Calculations'!B449,'BMP Reduction Factors'!$A$3:$B$46,2,FALSE))</f>
        <v>0</v>
      </c>
      <c r="D449" s="12" t="s">
        <v>1</v>
      </c>
      <c r="E449" s="15">
        <f>IF(C449&lt;80,(100-C449)*(VLOOKUP('Reduction Calculations'!D449,'BMP Reduction Factors'!$A$3:$B$46,2,FALSE)*0.75),(100-C449)*(VLOOKUP('Reduction Calculations'!D449,'BMP Reduction Factors'!$A$3:$B$46,2,FALSE)*0.5))</f>
        <v>0</v>
      </c>
      <c r="F449" s="12" t="s">
        <v>1</v>
      </c>
      <c r="G449" s="15">
        <f>IF((E449+C449)&lt;80,(100-E449-C449)*(VLOOKUP('Reduction Calculations'!F449,'BMP Reduction Factors'!$A$3:$B$46,2,FALSE)*0.75),(100-E449-C449)*(VLOOKUP('Reduction Calculations'!F449,'BMP Reduction Factors'!$A$3:$B$46,2,FALSE)*0.5))</f>
        <v>0</v>
      </c>
      <c r="H449" s="13">
        <f>SUM('Reduction Calculations'!C449,E449,G449)/100</f>
        <v>0</v>
      </c>
    </row>
  </sheetData>
  <dataConsolidate/>
  <mergeCells count="5">
    <mergeCell ref="A2:H2"/>
    <mergeCell ref="B3:C3"/>
    <mergeCell ref="D3:E3"/>
    <mergeCell ref="F3:G3"/>
    <mergeCell ref="A3:A4"/>
  </mergeCells>
  <pageMargins left="0.25" right="0.25" top="0.75" bottom="0.75" header="0.3" footer="0.3"/>
  <pageSetup orientation="portrait" r:id="rId1"/>
  <headerFooter>
    <oddFooter>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'BMP Reduction Factors'!$A:$A</xm:f>
          </x14:formula1>
          <xm:sqref>F5:F449</xm:sqref>
        </x14:dataValidation>
        <x14:dataValidation type="list" allowBlank="1" showInputMessage="1" showErrorMessage="1">
          <x14:formula1>
            <xm:f>'BMP Reduction Factors'!$A:$A</xm:f>
          </x14:formula1>
          <xm:sqref>D5:D449</xm:sqref>
        </x14:dataValidation>
        <x14:dataValidation type="list" allowBlank="1" showInputMessage="1" showErrorMessage="1">
          <x14:formula1>
            <xm:f>'BMP Reduction Factors'!$A:$A</xm:f>
          </x14:formula1>
          <xm:sqref>B5:B449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7"/>
  <sheetViews>
    <sheetView workbookViewId="0">
      <selection activeCell="K5" sqref="K5"/>
    </sheetView>
  </sheetViews>
  <sheetFormatPr defaultRowHeight="15" x14ac:dyDescent="0.25"/>
  <cols>
    <col min="1" max="1" width="11.85546875" style="24" customWidth="1"/>
    <col min="2" max="2" width="11.42578125" style="24" customWidth="1"/>
    <col min="3" max="3" width="8" style="24" customWidth="1"/>
    <col min="4" max="4" width="7.85546875" style="24" customWidth="1"/>
    <col min="5" max="5" width="9.5703125" style="24" customWidth="1"/>
    <col min="6" max="6" width="12.85546875" style="24" customWidth="1"/>
    <col min="7" max="7" width="11.42578125" style="24" customWidth="1"/>
    <col min="8" max="8" width="9.140625" style="24"/>
  </cols>
  <sheetData>
    <row r="1" spans="1:8" ht="30" x14ac:dyDescent="0.25">
      <c r="A1" s="25" t="s">
        <v>79</v>
      </c>
      <c r="B1" s="25" t="s">
        <v>81</v>
      </c>
      <c r="C1" s="50" t="s">
        <v>82</v>
      </c>
      <c r="D1" s="50"/>
      <c r="E1" s="25" t="s">
        <v>83</v>
      </c>
      <c r="F1" s="25" t="s">
        <v>84</v>
      </c>
      <c r="G1" s="25" t="s">
        <v>85</v>
      </c>
      <c r="H1" s="25" t="s">
        <v>86</v>
      </c>
    </row>
    <row r="2" spans="1:8" x14ac:dyDescent="0.25">
      <c r="A2" s="28" t="str">
        <f>IF('ALCAD Input'!A2&lt;&gt;0,'ALCAD Input'!A2," ")</f>
        <v>1.0</v>
      </c>
      <c r="B2" s="28" t="str">
        <f>IF(A2&lt;&gt;" ",'ALCAD Input'!E2&amp;"+"&amp;'ALCAD Input'!F2," ")</f>
        <v>102+95</v>
      </c>
      <c r="C2" s="28" t="str">
        <f>IF(A2&lt;&gt;" ",IF('ALCAD Input'!H2="L","LEFT","RIGHT"), " ")</f>
        <v>LEFT</v>
      </c>
      <c r="D2" s="28">
        <f>IF(A2&lt;&gt;" ",'ALCAD Input'!G2," ")</f>
        <v>224</v>
      </c>
      <c r="E2" s="28" t="str">
        <f>IF(A2&lt;&gt;" ",'ALCAD Input'!Q2," ")</f>
        <v>N</v>
      </c>
      <c r="F2" s="26">
        <f>IF(A2&lt;&gt;" ",VLOOKUP(A2,'Reduction Calculations'!$A$5:$H$600,8,FALSE)," ")</f>
        <v>0.9376000000000001</v>
      </c>
      <c r="G2" s="28"/>
      <c r="H2" s="28"/>
    </row>
    <row r="3" spans="1:8" x14ac:dyDescent="0.25">
      <c r="A3" s="28" t="str">
        <f>IF('ALCAD Input'!A3&lt;&gt;0,'ALCAD Input'!A3," ")</f>
        <v>1.1</v>
      </c>
      <c r="B3" s="28" t="str">
        <f>IF(A3&lt;&gt;" ",'ALCAD Input'!E3&amp;"+"&amp;'ALCAD Input'!F3," ")</f>
        <v>98+94</v>
      </c>
      <c r="C3" s="28" t="str">
        <f>IF(A3&lt;&gt;" ",IF('ALCAD Input'!H3="L","LEFT","RIGHT"), " ")</f>
        <v>RIGHT</v>
      </c>
      <c r="D3" s="28">
        <f>IF(A3&lt;&gt;" ",'ALCAD Input'!G3," ")</f>
        <v>2</v>
      </c>
      <c r="E3" s="28" t="str">
        <f>IF(A3&lt;&gt;" ",'ALCAD Input'!Q3," ")</f>
        <v>N</v>
      </c>
      <c r="F3" s="26" t="e">
        <f>IF(A3&lt;&gt;" ",VLOOKUP(A3,'Reduction Calculations'!$A$5:$H$600,8,FALSE)," ")</f>
        <v>#N/A</v>
      </c>
      <c r="G3" s="28"/>
      <c r="H3" s="28"/>
    </row>
    <row r="4" spans="1:8" x14ac:dyDescent="0.25">
      <c r="A4" s="28" t="str">
        <f>IF('ALCAD Input'!A4&lt;&gt;0,'ALCAD Input'!A4," ")</f>
        <v>1.A</v>
      </c>
      <c r="B4" s="28" t="str">
        <f>IF(A4&lt;&gt;" ",'ALCAD Input'!E4&amp;"+"&amp;'ALCAD Input'!F4," ")</f>
        <v>102+97</v>
      </c>
      <c r="C4" s="28" t="str">
        <f>IF(A4&lt;&gt;" ",IF('ALCAD Input'!H4="L","LEFT","RIGHT"), " ")</f>
        <v>LEFT</v>
      </c>
      <c r="D4" s="28">
        <f>IF(A4&lt;&gt;" ",'ALCAD Input'!G4," ")</f>
        <v>77</v>
      </c>
      <c r="E4" s="28" t="str">
        <f>IF(A4&lt;&gt;" ",'ALCAD Input'!Q4," ")</f>
        <v>N</v>
      </c>
      <c r="F4" s="26">
        <f>IF(A4&lt;&gt;" ",VLOOKUP(A4,'Reduction Calculations'!$A$5:$H$600,8,FALSE)," ")</f>
        <v>0</v>
      </c>
      <c r="G4" s="28"/>
      <c r="H4" s="28"/>
    </row>
    <row r="5" spans="1:8" x14ac:dyDescent="0.25">
      <c r="A5" s="28" t="str">
        <f>IF('ALCAD Input'!A5&lt;&gt;0,'ALCAD Input'!A5," ")</f>
        <v>2.0</v>
      </c>
      <c r="B5" s="28" t="str">
        <f>IF(A5&lt;&gt;" ",'ALCAD Input'!E5&amp;"+"&amp;'ALCAD Input'!F5," ")</f>
        <v>110+86</v>
      </c>
      <c r="C5" s="28" t="str">
        <f>IF(A5&lt;&gt;" ",IF('ALCAD Input'!H5="L","LEFT","RIGHT"), " ")</f>
        <v>RIGHT</v>
      </c>
      <c r="D5" s="28">
        <f>IF(A5&lt;&gt;" ",'ALCAD Input'!G5," ")</f>
        <v>274</v>
      </c>
      <c r="E5" s="28" t="str">
        <f>IF(A5&lt;&gt;" ",'ALCAD Input'!Q5," ")</f>
        <v>N</v>
      </c>
      <c r="F5" s="26">
        <f>IF(A5&lt;&gt;" ",VLOOKUP(A5,'Reduction Calculations'!$A$5:$H$600,8,FALSE)," ")</f>
        <v>0</v>
      </c>
      <c r="G5" s="28"/>
      <c r="H5" s="28"/>
    </row>
    <row r="6" spans="1:8" x14ac:dyDescent="0.25">
      <c r="A6" s="28" t="str">
        <f>IF('ALCAD Input'!A6&lt;&gt;0,'ALCAD Input'!A6," ")</f>
        <v>2.A</v>
      </c>
      <c r="B6" s="28" t="str">
        <f>IF(A6&lt;&gt;" ",'ALCAD Input'!E6&amp;"+"&amp;'ALCAD Input'!F6," ")</f>
        <v>111+1</v>
      </c>
      <c r="C6" s="28" t="str">
        <f>IF(A6&lt;&gt;" ",IF('ALCAD Input'!H6="L","LEFT","RIGHT"), " ")</f>
        <v>RIGHT</v>
      </c>
      <c r="D6" s="28">
        <f>IF(A6&lt;&gt;" ",'ALCAD Input'!G6," ")</f>
        <v>76</v>
      </c>
      <c r="E6" s="28" t="str">
        <f>IF(A6&lt;&gt;" ",'ALCAD Input'!Q6," ")</f>
        <v>N</v>
      </c>
      <c r="F6" s="26">
        <f>IF(A6&lt;&gt;" ",VLOOKUP(A6,'Reduction Calculations'!$A$5:$H$600,8,FALSE)," ")</f>
        <v>0</v>
      </c>
      <c r="G6" s="28"/>
      <c r="H6" s="28"/>
    </row>
    <row r="7" spans="1:8" x14ac:dyDescent="0.25">
      <c r="A7" s="28" t="str">
        <f>IF('ALCAD Input'!A7&lt;&gt;0,'ALCAD Input'!A7," ")</f>
        <v>3.0</v>
      </c>
      <c r="B7" s="28" t="str">
        <f>IF(A7&lt;&gt;" ",'ALCAD Input'!E7&amp;"+"&amp;'ALCAD Input'!F7," ")</f>
        <v>117+60</v>
      </c>
      <c r="C7" s="28" t="str">
        <f>IF(A7&lt;&gt;" ",IF('ALCAD Input'!H7="L","LEFT","RIGHT"), " ")</f>
        <v>RIGHT</v>
      </c>
      <c r="D7" s="28">
        <f>IF(A7&lt;&gt;" ",'ALCAD Input'!G7," ")</f>
        <v>110</v>
      </c>
      <c r="E7" s="28" t="str">
        <f>IF(A7&lt;&gt;" ",'ALCAD Input'!Q7," ")</f>
        <v>N</v>
      </c>
      <c r="F7" s="26">
        <f>IF(A7&lt;&gt;" ",VLOOKUP(A7,'Reduction Calculations'!$A$5:$H$600,8,FALSE)," ")</f>
        <v>0</v>
      </c>
      <c r="G7" s="28"/>
      <c r="H7" s="28"/>
    </row>
    <row r="8" spans="1:8" x14ac:dyDescent="0.25">
      <c r="A8" s="28" t="str">
        <f>IF('ALCAD Input'!A8&lt;&gt;0,'ALCAD Input'!A8," ")</f>
        <v>3.1</v>
      </c>
      <c r="B8" s="28" t="str">
        <f>IF(A8&lt;&gt;" ",'ALCAD Input'!E8&amp;"+"&amp;'ALCAD Input'!F8," ")</f>
        <v>117+61</v>
      </c>
      <c r="C8" s="28" t="str">
        <f>IF(A8&lt;&gt;" ",IF('ALCAD Input'!H8="L","LEFT","RIGHT"), " ")</f>
        <v>LEFT</v>
      </c>
      <c r="D8" s="28">
        <f>IF(A8&lt;&gt;" ",'ALCAD Input'!G8," ")</f>
        <v>54</v>
      </c>
      <c r="E8" s="28" t="str">
        <f>IF(A8&lt;&gt;" ",'ALCAD Input'!Q8," ")</f>
        <v>N</v>
      </c>
      <c r="F8" s="26" t="e">
        <f>IF(A8&lt;&gt;" ",VLOOKUP(A8,'Reduction Calculations'!$A$5:$H$600,8,FALSE)," ")</f>
        <v>#N/A</v>
      </c>
      <c r="G8" s="28"/>
      <c r="H8" s="28"/>
    </row>
    <row r="9" spans="1:8" x14ac:dyDescent="0.25">
      <c r="A9" s="28" t="str">
        <f>IF('ALCAD Input'!A9&lt;&gt;0,'ALCAD Input'!A9," ")</f>
        <v>3.A</v>
      </c>
      <c r="B9" s="28" t="str">
        <f>IF(A9&lt;&gt;" ",'ALCAD Input'!E9&amp;"+"&amp;'ALCAD Input'!F9," ")</f>
        <v>114+66</v>
      </c>
      <c r="C9" s="28" t="str">
        <f>IF(A9&lt;&gt;" ",IF('ALCAD Input'!H9="L","LEFT","RIGHT"), " ")</f>
        <v>RIGHT</v>
      </c>
      <c r="D9" s="28">
        <f>IF(A9&lt;&gt;" ",'ALCAD Input'!G9," ")</f>
        <v>2</v>
      </c>
      <c r="E9" s="28" t="str">
        <f>IF(A9&lt;&gt;" ",'ALCAD Input'!Q9," ")</f>
        <v>N</v>
      </c>
      <c r="F9" s="26">
        <f>IF(A9&lt;&gt;" ",VLOOKUP(A9,'Reduction Calculations'!$A$5:$H$600,8,FALSE)," ")</f>
        <v>0</v>
      </c>
      <c r="G9" s="28"/>
      <c r="H9" s="28"/>
    </row>
    <row r="10" spans="1:8" x14ac:dyDescent="0.25">
      <c r="A10" s="28" t="str">
        <f>IF('ALCAD Input'!A10&lt;&gt;0,'ALCAD Input'!A10," ")</f>
        <v>3.B</v>
      </c>
      <c r="B10" s="28" t="str">
        <f>IF(A10&lt;&gt;" ",'ALCAD Input'!E10&amp;"+"&amp;'ALCAD Input'!F10," ")</f>
        <v>120+7</v>
      </c>
      <c r="C10" s="28" t="str">
        <f>IF(A10&lt;&gt;" ",IF('ALCAD Input'!H10="L","LEFT","RIGHT"), " ")</f>
        <v>RIGHT</v>
      </c>
      <c r="D10" s="28">
        <f>IF(A10&lt;&gt;" ",'ALCAD Input'!G10," ")</f>
        <v>3</v>
      </c>
      <c r="E10" s="28" t="str">
        <f>IF(A10&lt;&gt;" ",'ALCAD Input'!Q10," ")</f>
        <v>N</v>
      </c>
      <c r="F10" s="26">
        <f>IF(A10&lt;&gt;" ",VLOOKUP(A10,'Reduction Calculations'!$A$5:$H$600,8,FALSE)," ")</f>
        <v>0</v>
      </c>
      <c r="G10" s="28"/>
      <c r="H10" s="28"/>
    </row>
    <row r="11" spans="1:8" x14ac:dyDescent="0.25">
      <c r="A11" s="28" t="str">
        <f>IF('ALCAD Input'!A11&lt;&gt;0,'ALCAD Input'!A11," ")</f>
        <v>3.C</v>
      </c>
      <c r="B11" s="28" t="str">
        <f>IF(A11&lt;&gt;" ",'ALCAD Input'!E11&amp;"+"&amp;'ALCAD Input'!F11," ")</f>
        <v>113+42</v>
      </c>
      <c r="C11" s="28" t="str">
        <f>IF(A11&lt;&gt;" ",IF('ALCAD Input'!H11="L","LEFT","RIGHT"), " ")</f>
        <v>LEFT</v>
      </c>
      <c r="D11" s="28">
        <f>IF(A11&lt;&gt;" ",'ALCAD Input'!G11," ")</f>
        <v>114</v>
      </c>
      <c r="E11" s="28" t="str">
        <f>IF(A11&lt;&gt;" ",'ALCAD Input'!Q11," ")</f>
        <v>N</v>
      </c>
      <c r="F11" s="26">
        <f>IF(A11&lt;&gt;" ",VLOOKUP(A11,'Reduction Calculations'!$A$5:$H$600,8,FALSE)," ")</f>
        <v>0</v>
      </c>
      <c r="G11" s="28"/>
      <c r="H11" s="28"/>
    </row>
    <row r="12" spans="1:8" x14ac:dyDescent="0.25">
      <c r="A12" s="28" t="str">
        <f>IF('ALCAD Input'!A12&lt;&gt;0,'ALCAD Input'!A12," ")</f>
        <v>4.0</v>
      </c>
      <c r="B12" s="28" t="str">
        <f>IF(A12&lt;&gt;" ",'ALCAD Input'!E12&amp;"+"&amp;'ALCAD Input'!F12," ")</f>
        <v>121+36</v>
      </c>
      <c r="C12" s="28" t="str">
        <f>IF(A12&lt;&gt;" ",IF('ALCAD Input'!H12="L","LEFT","RIGHT"), " ")</f>
        <v>RIGHT</v>
      </c>
      <c r="D12" s="28">
        <f>IF(A12&lt;&gt;" ",'ALCAD Input'!G12," ")</f>
        <v>111</v>
      </c>
      <c r="E12" s="28" t="str">
        <f>IF(A12&lt;&gt;" ",'ALCAD Input'!Q12," ")</f>
        <v>N</v>
      </c>
      <c r="F12" s="26">
        <f>IF(A12&lt;&gt;" ",VLOOKUP(A12,'Reduction Calculations'!$A$5:$H$600,8,FALSE)," ")</f>
        <v>0</v>
      </c>
      <c r="G12" s="28"/>
      <c r="H12" s="28"/>
    </row>
    <row r="13" spans="1:8" x14ac:dyDescent="0.25">
      <c r="A13" s="28" t="str">
        <f>IF('ALCAD Input'!A13&lt;&gt;0,'ALCAD Input'!A13," ")</f>
        <v>5.0</v>
      </c>
      <c r="B13" s="28" t="str">
        <f>IF(A13&lt;&gt;" ",'ALCAD Input'!E13&amp;"+"&amp;'ALCAD Input'!F13," ")</f>
        <v>123+38</v>
      </c>
      <c r="C13" s="28" t="str">
        <f>IF(A13&lt;&gt;" ",IF('ALCAD Input'!H13="L","LEFT","RIGHT"), " ")</f>
        <v>LEFT</v>
      </c>
      <c r="D13" s="28">
        <f>IF(A13&lt;&gt;" ",'ALCAD Input'!G13," ")</f>
        <v>126</v>
      </c>
      <c r="E13" s="28" t="str">
        <f>IF(A13&lt;&gt;" ",'ALCAD Input'!Q13," ")</f>
        <v>N</v>
      </c>
      <c r="F13" s="26">
        <f>IF(A13&lt;&gt;" ",VLOOKUP(A13,'Reduction Calculations'!$A$5:$H$600,8,FALSE)," ")</f>
        <v>0</v>
      </c>
      <c r="G13" s="28"/>
      <c r="H13" s="28"/>
    </row>
    <row r="14" spans="1:8" x14ac:dyDescent="0.25">
      <c r="A14" s="28" t="str">
        <f>IF('ALCAD Input'!A14&lt;&gt;0,'ALCAD Input'!A14," ")</f>
        <v>5.1</v>
      </c>
      <c r="B14" s="28" t="str">
        <f>IF(A14&lt;&gt;" ",'ALCAD Input'!E14&amp;"+"&amp;'ALCAD Input'!F14," ")</f>
        <v>129+54</v>
      </c>
      <c r="C14" s="28" t="str">
        <f>IF(A14&lt;&gt;" ",IF('ALCAD Input'!H14="L","LEFT","RIGHT"), " ")</f>
        <v>RIGHT</v>
      </c>
      <c r="D14" s="28">
        <f>IF(A14&lt;&gt;" ",'ALCAD Input'!G14," ")</f>
        <v>129</v>
      </c>
      <c r="E14" s="28" t="str">
        <f>IF(A14&lt;&gt;" ",'ALCAD Input'!Q14," ")</f>
        <v>N</v>
      </c>
      <c r="F14" s="26" t="e">
        <f>IF(A14&lt;&gt;" ",VLOOKUP(A14,'Reduction Calculations'!$A$5:$H$600,8,FALSE)," ")</f>
        <v>#N/A</v>
      </c>
      <c r="G14" s="28"/>
      <c r="H14" s="28"/>
    </row>
    <row r="15" spans="1:8" x14ac:dyDescent="0.25">
      <c r="A15" s="28" t="str">
        <f>IF('ALCAD Input'!A15&lt;&gt;0,'ALCAD Input'!A15," ")</f>
        <v>5.2</v>
      </c>
      <c r="B15" s="28" t="str">
        <f>IF(A15&lt;&gt;" ",'ALCAD Input'!E15&amp;"+"&amp;'ALCAD Input'!F15," ")</f>
        <v>126+89</v>
      </c>
      <c r="C15" s="28" t="str">
        <f>IF(A15&lt;&gt;" ",IF('ALCAD Input'!H15="L","LEFT","RIGHT"), " ")</f>
        <v>LEFT</v>
      </c>
      <c r="D15" s="28">
        <f>IF(A15&lt;&gt;" ",'ALCAD Input'!G15," ")</f>
        <v>126</v>
      </c>
      <c r="E15" s="28" t="str">
        <f>IF(A15&lt;&gt;" ",'ALCAD Input'!Q15," ")</f>
        <v>N</v>
      </c>
      <c r="F15" s="26" t="e">
        <f>IF(A15&lt;&gt;" ",VLOOKUP(A15,'Reduction Calculations'!$A$5:$H$600,8,FALSE)," ")</f>
        <v>#N/A</v>
      </c>
      <c r="G15" s="28"/>
      <c r="H15" s="28"/>
    </row>
    <row r="16" spans="1:8" x14ac:dyDescent="0.25">
      <c r="A16" s="28" t="str">
        <f>IF('ALCAD Input'!A16&lt;&gt;0,'ALCAD Input'!A16," ")</f>
        <v>5.A</v>
      </c>
      <c r="B16" s="28" t="str">
        <f>IF(A16&lt;&gt;" ",'ALCAD Input'!E16&amp;"+"&amp;'ALCAD Input'!F16," ")</f>
        <v>126+24</v>
      </c>
      <c r="C16" s="28" t="str">
        <f>IF(A16&lt;&gt;" ",IF('ALCAD Input'!H16="L","LEFT","RIGHT"), " ")</f>
        <v>LEFT</v>
      </c>
      <c r="D16" s="28">
        <f>IF(A16&lt;&gt;" ",'ALCAD Input'!G16," ")</f>
        <v>103</v>
      </c>
      <c r="E16" s="28" t="str">
        <f>IF(A16&lt;&gt;" ",'ALCAD Input'!Q16," ")</f>
        <v>N</v>
      </c>
      <c r="F16" s="26">
        <f>IF(A16&lt;&gt;" ",VLOOKUP(A16,'Reduction Calculations'!$A$5:$H$600,8,FALSE)," ")</f>
        <v>0</v>
      </c>
      <c r="G16" s="28"/>
      <c r="H16" s="28"/>
    </row>
    <row r="17" spans="1:8" x14ac:dyDescent="0.25">
      <c r="A17" s="28" t="str">
        <f>IF('ALCAD Input'!A17&lt;&gt;0,'ALCAD Input'!A17," ")</f>
        <v>5.B</v>
      </c>
      <c r="B17" s="28" t="str">
        <f>IF(A17&lt;&gt;" ",'ALCAD Input'!E17&amp;"+"&amp;'ALCAD Input'!F17," ")</f>
        <v>127+58</v>
      </c>
      <c r="C17" s="28" t="str">
        <f>IF(A17&lt;&gt;" ",IF('ALCAD Input'!H17="L","LEFT","RIGHT"), " ")</f>
        <v>RIGHT</v>
      </c>
      <c r="D17" s="28">
        <f>IF(A17&lt;&gt;" ",'ALCAD Input'!G17," ")</f>
        <v>1</v>
      </c>
      <c r="E17" s="28" t="str">
        <f>IF(A17&lt;&gt;" ",'ALCAD Input'!Q17," ")</f>
        <v>N</v>
      </c>
      <c r="F17" s="26">
        <f>IF(A17&lt;&gt;" ",VLOOKUP(A17,'Reduction Calculations'!$A$5:$H$600,8,FALSE)," ")</f>
        <v>0</v>
      </c>
      <c r="G17" s="28"/>
      <c r="H17" s="28"/>
    </row>
    <row r="18" spans="1:8" x14ac:dyDescent="0.25">
      <c r="A18" s="28" t="str">
        <f>IF('ALCAD Input'!A18&lt;&gt;0,'ALCAD Input'!A18," ")</f>
        <v>6.0</v>
      </c>
      <c r="B18" s="28" t="str">
        <f>IF(A18&lt;&gt;" ",'ALCAD Input'!E18&amp;"+"&amp;'ALCAD Input'!F18," ")</f>
        <v>132+50</v>
      </c>
      <c r="C18" s="28" t="str">
        <f>IF(A18&lt;&gt;" ",IF('ALCAD Input'!H18="L","LEFT","RIGHT"), " ")</f>
        <v>RIGHT</v>
      </c>
      <c r="D18" s="28">
        <f>IF(A18&lt;&gt;" ",'ALCAD Input'!G18," ")</f>
        <v>88</v>
      </c>
      <c r="E18" s="28" t="str">
        <f>IF(A18&lt;&gt;" ",'ALCAD Input'!Q18," ")</f>
        <v>N</v>
      </c>
      <c r="F18" s="26">
        <f>IF(A18&lt;&gt;" ",VLOOKUP(A18,'Reduction Calculations'!$A$5:$H$600,8,FALSE)," ")</f>
        <v>0</v>
      </c>
      <c r="G18" s="28"/>
      <c r="H18" s="28"/>
    </row>
    <row r="19" spans="1:8" x14ac:dyDescent="0.25">
      <c r="A19" s="28" t="str">
        <f>IF('ALCAD Input'!A19&lt;&gt;0,'ALCAD Input'!A19," ")</f>
        <v>6.1</v>
      </c>
      <c r="B19" s="28" t="str">
        <f>IF(A19&lt;&gt;" ",'ALCAD Input'!E19&amp;"+"&amp;'ALCAD Input'!F19," ")</f>
        <v>132+71</v>
      </c>
      <c r="C19" s="28" t="str">
        <f>IF(A19&lt;&gt;" ",IF('ALCAD Input'!H19="L","LEFT","RIGHT"), " ")</f>
        <v>LEFT</v>
      </c>
      <c r="D19" s="28">
        <f>IF(A19&lt;&gt;" ",'ALCAD Input'!G19," ")</f>
        <v>127</v>
      </c>
      <c r="E19" s="28" t="str">
        <f>IF(A19&lt;&gt;" ",'ALCAD Input'!Q19," ")</f>
        <v>N</v>
      </c>
      <c r="F19" s="26" t="e">
        <f>IF(A19&lt;&gt;" ",VLOOKUP(A19,'Reduction Calculations'!$A$5:$H$600,8,FALSE)," ")</f>
        <v>#N/A</v>
      </c>
      <c r="G19" s="28"/>
      <c r="H19" s="28"/>
    </row>
    <row r="20" spans="1:8" x14ac:dyDescent="0.25">
      <c r="A20" s="28" t="str">
        <f>IF('ALCAD Input'!A20&lt;&gt;0,'ALCAD Input'!A20," ")</f>
        <v>6.A</v>
      </c>
      <c r="B20" s="28" t="str">
        <f>IF(A20&lt;&gt;" ",'ALCAD Input'!E20&amp;"+"&amp;'ALCAD Input'!F20," ")</f>
        <v>133+30</v>
      </c>
      <c r="C20" s="28" t="str">
        <f>IF(A20&lt;&gt;" ",IF('ALCAD Input'!H20="L","LEFT","RIGHT"), " ")</f>
        <v>LEFT</v>
      </c>
      <c r="D20" s="28">
        <f>IF(A20&lt;&gt;" ",'ALCAD Input'!G20," ")</f>
        <v>86</v>
      </c>
      <c r="E20" s="28" t="str">
        <f>IF(A20&lt;&gt;" ",'ALCAD Input'!Q20," ")</f>
        <v>N</v>
      </c>
      <c r="F20" s="26">
        <f>IF(A20&lt;&gt;" ",VLOOKUP(A20,'Reduction Calculations'!$A$5:$H$600,8,FALSE)," ")</f>
        <v>0</v>
      </c>
      <c r="G20" s="28"/>
      <c r="H20" s="28"/>
    </row>
    <row r="21" spans="1:8" x14ac:dyDescent="0.25">
      <c r="A21" s="28" t="str">
        <f>IF('ALCAD Input'!A21&lt;&gt;0,'ALCAD Input'!A21," ")</f>
        <v>7.0</v>
      </c>
      <c r="B21" s="28" t="str">
        <f>IF(A21&lt;&gt;" ",'ALCAD Input'!E21&amp;"+"&amp;'ALCAD Input'!F21," ")</f>
        <v>132+97</v>
      </c>
      <c r="C21" s="28" t="str">
        <f>IF(A21&lt;&gt;" ",IF('ALCAD Input'!H21="L","LEFT","RIGHT"), " ")</f>
        <v>RIGHT</v>
      </c>
      <c r="D21" s="28">
        <f>IF(A21&lt;&gt;" ",'ALCAD Input'!G21," ")</f>
        <v>79</v>
      </c>
      <c r="E21" s="28" t="str">
        <f>IF(A21&lt;&gt;" ",'ALCAD Input'!Q21," ")</f>
        <v>N</v>
      </c>
      <c r="F21" s="26">
        <f>IF(A21&lt;&gt;" ",VLOOKUP(A21,'Reduction Calculations'!$A$5:$H$600,8,FALSE)," ")</f>
        <v>0</v>
      </c>
      <c r="G21" s="28"/>
      <c r="H21" s="28"/>
    </row>
    <row r="22" spans="1:8" x14ac:dyDescent="0.25">
      <c r="A22" s="28" t="str">
        <f>IF('ALCAD Input'!A22&lt;&gt;0,'ALCAD Input'!A22," ")</f>
        <v xml:space="preserve"> </v>
      </c>
      <c r="B22" s="28" t="str">
        <f>IF(A22&lt;&gt;" ",'ALCAD Input'!E22&amp;"+"&amp;'ALCAD Input'!F22," ")</f>
        <v xml:space="preserve"> </v>
      </c>
      <c r="C22" s="28" t="str">
        <f>IF(A22&lt;&gt;" ",IF('ALCAD Input'!H22="L","LEFT","RIGHT"), " ")</f>
        <v xml:space="preserve"> </v>
      </c>
      <c r="D22" s="28" t="str">
        <f>IF(A22&lt;&gt;" ",'ALCAD Input'!G22," ")</f>
        <v xml:space="preserve"> </v>
      </c>
      <c r="E22" s="28" t="str">
        <f>IF(A22&lt;&gt;" ",'ALCAD Input'!Q22," ")</f>
        <v xml:space="preserve"> </v>
      </c>
      <c r="F22" s="26" t="str">
        <f>IF(A22&lt;&gt;" ",VLOOKUP(A22,'Reduction Calculations'!$A$5:$H$600,8,FALSE)," ")</f>
        <v xml:space="preserve"> </v>
      </c>
      <c r="G22" s="28"/>
      <c r="H22" s="28"/>
    </row>
    <row r="23" spans="1:8" x14ac:dyDescent="0.25">
      <c r="A23" s="28" t="str">
        <f>IF('ALCAD Input'!A23&lt;&gt;0,'ALCAD Input'!A23," ")</f>
        <v xml:space="preserve"> </v>
      </c>
      <c r="B23" s="28" t="str">
        <f>IF(A23&lt;&gt;" ",'ALCAD Input'!E23&amp;"+"&amp;'ALCAD Input'!F23," ")</f>
        <v xml:space="preserve"> </v>
      </c>
      <c r="C23" s="28" t="str">
        <f>IF(A23&lt;&gt;" ",IF('ALCAD Input'!H23="L","LEFT","RIGHT"), " ")</f>
        <v xml:space="preserve"> </v>
      </c>
      <c r="D23" s="28" t="str">
        <f>IF(A23&lt;&gt;" ",'ALCAD Input'!G23," ")</f>
        <v xml:space="preserve"> </v>
      </c>
      <c r="E23" s="28" t="str">
        <f>IF(A23&lt;&gt;" ",'ALCAD Input'!Q23," ")</f>
        <v xml:space="preserve"> </v>
      </c>
      <c r="F23" s="26" t="str">
        <f>IF(A23&lt;&gt;" ",VLOOKUP(A23,'Reduction Calculations'!$A$5:$H$600,8,FALSE)," ")</f>
        <v xml:space="preserve"> </v>
      </c>
      <c r="G23" s="28"/>
      <c r="H23" s="28"/>
    </row>
    <row r="24" spans="1:8" x14ac:dyDescent="0.25">
      <c r="A24" s="28" t="str">
        <f>IF('ALCAD Input'!A24&lt;&gt;0,'ALCAD Input'!A24," ")</f>
        <v xml:space="preserve"> </v>
      </c>
      <c r="B24" s="28" t="str">
        <f>IF(A24&lt;&gt;" ",'ALCAD Input'!E24&amp;"+"&amp;'ALCAD Input'!F24," ")</f>
        <v xml:space="preserve"> </v>
      </c>
      <c r="C24" s="28" t="str">
        <f>IF(A24&lt;&gt;" ",IF('ALCAD Input'!H24="L","LEFT","RIGHT"), " ")</f>
        <v xml:space="preserve"> </v>
      </c>
      <c r="D24" s="28" t="str">
        <f>IF(A24&lt;&gt;" ",'ALCAD Input'!G24," ")</f>
        <v xml:space="preserve"> </v>
      </c>
      <c r="E24" s="28" t="str">
        <f>IF(A24&lt;&gt;" ",'ALCAD Input'!Q24," ")</f>
        <v xml:space="preserve"> </v>
      </c>
      <c r="F24" s="26" t="str">
        <f>IF(A24&lt;&gt;" ",VLOOKUP(A24,'Reduction Calculations'!$A$5:$H$600,8,FALSE)," ")</f>
        <v xml:space="preserve"> </v>
      </c>
      <c r="G24" s="28"/>
      <c r="H24" s="28"/>
    </row>
    <row r="25" spans="1:8" x14ac:dyDescent="0.25">
      <c r="A25" s="28" t="str">
        <f>IF('ALCAD Input'!A25&lt;&gt;0,'ALCAD Input'!A25," ")</f>
        <v xml:space="preserve"> </v>
      </c>
      <c r="B25" s="28" t="str">
        <f>IF(A25&lt;&gt;" ",'ALCAD Input'!E25&amp;"+"&amp;'ALCAD Input'!F25," ")</f>
        <v xml:space="preserve"> </v>
      </c>
      <c r="C25" s="28" t="str">
        <f>IF(A25&lt;&gt;" ",IF('ALCAD Input'!H25="L","LEFT","RIGHT"), " ")</f>
        <v xml:space="preserve"> </v>
      </c>
      <c r="D25" s="28" t="str">
        <f>IF(A25&lt;&gt;" ",'ALCAD Input'!G25," ")</f>
        <v xml:space="preserve"> </v>
      </c>
      <c r="E25" s="28" t="str">
        <f>IF(A25&lt;&gt;" ",'ALCAD Input'!Q25," ")</f>
        <v xml:space="preserve"> </v>
      </c>
      <c r="F25" s="26" t="str">
        <f>IF(A25&lt;&gt;" ",VLOOKUP(A25,'Reduction Calculations'!$A$5:$H$600,8,FALSE)," ")</f>
        <v xml:space="preserve"> </v>
      </c>
      <c r="G25" s="28"/>
      <c r="H25" s="28"/>
    </row>
    <row r="26" spans="1:8" x14ac:dyDescent="0.25">
      <c r="A26" s="28" t="str">
        <f>IF('ALCAD Input'!A26&lt;&gt;0,'ALCAD Input'!A26," ")</f>
        <v xml:space="preserve"> </v>
      </c>
      <c r="B26" s="28" t="str">
        <f>IF(A26&lt;&gt;" ",'ALCAD Input'!E26&amp;"+"&amp;'ALCAD Input'!F26," ")</f>
        <v xml:space="preserve"> </v>
      </c>
      <c r="C26" s="28" t="str">
        <f>IF(A26&lt;&gt;" ",IF('ALCAD Input'!H26="L","LEFT","RIGHT"), " ")</f>
        <v xml:space="preserve"> </v>
      </c>
      <c r="D26" s="28" t="str">
        <f>IF(A26&lt;&gt;" ",'ALCAD Input'!G26," ")</f>
        <v xml:space="preserve"> </v>
      </c>
      <c r="E26" s="28" t="str">
        <f>IF(A26&lt;&gt;" ",'ALCAD Input'!Q26," ")</f>
        <v xml:space="preserve"> </v>
      </c>
      <c r="F26" s="26" t="str">
        <f>IF(A26&lt;&gt;" ",VLOOKUP(A26,'Reduction Calculations'!$A$5:$H$600,8,FALSE)," ")</f>
        <v xml:space="preserve"> </v>
      </c>
      <c r="G26" s="28"/>
      <c r="H26" s="28"/>
    </row>
    <row r="27" spans="1:8" x14ac:dyDescent="0.25">
      <c r="A27" s="28" t="str">
        <f>IF('ALCAD Input'!A27&lt;&gt;0,'ALCAD Input'!A27," ")</f>
        <v xml:space="preserve"> </v>
      </c>
      <c r="B27" s="28" t="str">
        <f>IF(A27&lt;&gt;" ",'ALCAD Input'!E27&amp;"+"&amp;'ALCAD Input'!F27," ")</f>
        <v xml:space="preserve"> </v>
      </c>
      <c r="C27" s="28" t="str">
        <f>IF(A27&lt;&gt;" ",IF('ALCAD Input'!H27="L","LEFT","RIGHT"), " ")</f>
        <v xml:space="preserve"> </v>
      </c>
      <c r="D27" s="28" t="str">
        <f>IF(A27&lt;&gt;" ",'ALCAD Input'!G27," ")</f>
        <v xml:space="preserve"> </v>
      </c>
      <c r="E27" s="28" t="str">
        <f>IF(A27&lt;&gt;" ",'ALCAD Input'!Q27," ")</f>
        <v xml:space="preserve"> </v>
      </c>
      <c r="F27" s="26" t="str">
        <f>IF(A27&lt;&gt;" ",VLOOKUP(A27,'Reduction Calculations'!$A$5:$H$600,8,FALSE)," ")</f>
        <v xml:space="preserve"> </v>
      </c>
      <c r="G27" s="28"/>
      <c r="H27" s="28"/>
    </row>
    <row r="28" spans="1:8" x14ac:dyDescent="0.25">
      <c r="A28" s="28" t="str">
        <f>IF('ALCAD Input'!A28&lt;&gt;0,'ALCAD Input'!A28," ")</f>
        <v xml:space="preserve"> </v>
      </c>
      <c r="B28" s="28" t="str">
        <f>IF(A28&lt;&gt;" ",'ALCAD Input'!E28&amp;"+"&amp;'ALCAD Input'!F28," ")</f>
        <v xml:space="preserve"> </v>
      </c>
      <c r="C28" s="28" t="str">
        <f>IF(A28&lt;&gt;" ",IF('ALCAD Input'!H28="L","LEFT","RIGHT"), " ")</f>
        <v xml:space="preserve"> </v>
      </c>
      <c r="D28" s="28" t="str">
        <f>IF(A28&lt;&gt;" ",'ALCAD Input'!G28," ")</f>
        <v xml:space="preserve"> </v>
      </c>
      <c r="E28" s="28" t="str">
        <f>IF(A28&lt;&gt;" ",'ALCAD Input'!Q28," ")</f>
        <v xml:space="preserve"> </v>
      </c>
      <c r="F28" s="26" t="str">
        <f>IF(A28&lt;&gt;" ",VLOOKUP(A28,'Reduction Calculations'!$A$5:$H$600,8,FALSE)," ")</f>
        <v xml:space="preserve"> </v>
      </c>
      <c r="G28" s="28"/>
      <c r="H28" s="28"/>
    </row>
    <row r="29" spans="1:8" x14ac:dyDescent="0.25">
      <c r="A29" s="28" t="str">
        <f>IF('ALCAD Input'!A29&lt;&gt;0,'ALCAD Input'!A29," ")</f>
        <v xml:space="preserve"> </v>
      </c>
      <c r="B29" s="28" t="str">
        <f>IF(A29&lt;&gt;" ",'ALCAD Input'!E29&amp;"+"&amp;'ALCAD Input'!F29," ")</f>
        <v xml:space="preserve"> </v>
      </c>
      <c r="C29" s="28" t="str">
        <f>IF(A29&lt;&gt;" ",IF('ALCAD Input'!H29="L","LEFT","RIGHT"), " ")</f>
        <v xml:space="preserve"> </v>
      </c>
      <c r="D29" s="28" t="str">
        <f>IF(A29&lt;&gt;" ",'ALCAD Input'!G29," ")</f>
        <v xml:space="preserve"> </v>
      </c>
      <c r="E29" s="28" t="str">
        <f>IF(A29&lt;&gt;" ",'ALCAD Input'!Q29," ")</f>
        <v xml:space="preserve"> </v>
      </c>
      <c r="F29" s="26" t="str">
        <f>IF(A29&lt;&gt;" ",VLOOKUP(A29,'Reduction Calculations'!$A$5:$H$600,8,FALSE)," ")</f>
        <v xml:space="preserve"> </v>
      </c>
      <c r="G29" s="28"/>
      <c r="H29" s="28"/>
    </row>
    <row r="30" spans="1:8" x14ac:dyDescent="0.25">
      <c r="A30" s="28" t="str">
        <f>IF('ALCAD Input'!A30&lt;&gt;0,'ALCAD Input'!A30," ")</f>
        <v xml:space="preserve"> </v>
      </c>
      <c r="B30" s="28" t="str">
        <f>IF(A30&lt;&gt;" ",'ALCAD Input'!E30&amp;"+"&amp;'ALCAD Input'!F30," ")</f>
        <v xml:space="preserve"> </v>
      </c>
      <c r="C30" s="28" t="str">
        <f>IF(A30&lt;&gt;" ",IF('ALCAD Input'!H30="L","LEFT","RIGHT"), " ")</f>
        <v xml:space="preserve"> </v>
      </c>
      <c r="D30" s="28" t="str">
        <f>IF(A30&lt;&gt;" ",'ALCAD Input'!G30," ")</f>
        <v xml:space="preserve"> </v>
      </c>
      <c r="E30" s="28" t="str">
        <f>IF(A30&lt;&gt;" ",'ALCAD Input'!Q30," ")</f>
        <v xml:space="preserve"> </v>
      </c>
      <c r="F30" s="26" t="str">
        <f>IF(A30&lt;&gt;" ",VLOOKUP(A30,'Reduction Calculations'!$A$5:$H$600,8,FALSE)," ")</f>
        <v xml:space="preserve"> </v>
      </c>
      <c r="G30" s="28"/>
      <c r="H30" s="28"/>
    </row>
    <row r="31" spans="1:8" x14ac:dyDescent="0.25">
      <c r="A31" s="28" t="str">
        <f>IF('ALCAD Input'!A31&lt;&gt;0,'ALCAD Input'!A31," ")</f>
        <v xml:space="preserve"> </v>
      </c>
      <c r="B31" s="28" t="str">
        <f>IF(A31&lt;&gt;" ",'ALCAD Input'!E31&amp;"+"&amp;'ALCAD Input'!F31," ")</f>
        <v xml:space="preserve"> </v>
      </c>
      <c r="C31" s="28" t="str">
        <f>IF(A31&lt;&gt;" ",IF('ALCAD Input'!H31="L","LEFT","RIGHT"), " ")</f>
        <v xml:space="preserve"> </v>
      </c>
      <c r="D31" s="28" t="str">
        <f>IF(A31&lt;&gt;" ",'ALCAD Input'!G31," ")</f>
        <v xml:space="preserve"> </v>
      </c>
      <c r="E31" s="28" t="str">
        <f>IF(A31&lt;&gt;" ",'ALCAD Input'!Q31," ")</f>
        <v xml:space="preserve"> </v>
      </c>
      <c r="F31" s="26" t="str">
        <f>IF(A31&lt;&gt;" ",VLOOKUP(A31,'Reduction Calculations'!$A$5:$H$600,8,FALSE)," ")</f>
        <v xml:space="preserve"> </v>
      </c>
      <c r="G31" s="28"/>
      <c r="H31" s="28"/>
    </row>
    <row r="32" spans="1:8" x14ac:dyDescent="0.25">
      <c r="A32" s="28" t="str">
        <f>IF('ALCAD Input'!A32&lt;&gt;0,'ALCAD Input'!A32," ")</f>
        <v xml:space="preserve"> </v>
      </c>
      <c r="B32" s="28" t="str">
        <f>IF(A32&lt;&gt;" ",'ALCAD Input'!E32&amp;"+"&amp;'ALCAD Input'!F32," ")</f>
        <v xml:space="preserve"> </v>
      </c>
      <c r="C32" s="28" t="str">
        <f>IF(A32&lt;&gt;" ",IF('ALCAD Input'!H32="L","LEFT","RIGHT"), " ")</f>
        <v xml:space="preserve"> </v>
      </c>
      <c r="D32" s="28" t="str">
        <f>IF(A32&lt;&gt;" ",'ALCAD Input'!G32," ")</f>
        <v xml:space="preserve"> </v>
      </c>
      <c r="E32" s="28" t="str">
        <f>IF(A32&lt;&gt;" ",'ALCAD Input'!Q32," ")</f>
        <v xml:space="preserve"> </v>
      </c>
      <c r="F32" s="26" t="str">
        <f>IF(A32&lt;&gt;" ",VLOOKUP(A32,'Reduction Calculations'!$A$5:$H$600,8,FALSE)," ")</f>
        <v xml:space="preserve"> </v>
      </c>
      <c r="G32" s="28"/>
      <c r="H32" s="28"/>
    </row>
    <row r="33" spans="1:8" x14ac:dyDescent="0.25">
      <c r="A33" s="28" t="str">
        <f>IF('ALCAD Input'!A33&lt;&gt;0,'ALCAD Input'!A33," ")</f>
        <v xml:space="preserve"> </v>
      </c>
      <c r="B33" s="28" t="str">
        <f>IF(A33&lt;&gt;" ",'ALCAD Input'!E33&amp;"+"&amp;'ALCAD Input'!F33," ")</f>
        <v xml:space="preserve"> </v>
      </c>
      <c r="C33" s="28" t="str">
        <f>IF(A33&lt;&gt;" ",IF('ALCAD Input'!H33="L","LEFT","RIGHT"), " ")</f>
        <v xml:space="preserve"> </v>
      </c>
      <c r="D33" s="28" t="str">
        <f>IF(A33&lt;&gt;" ",'ALCAD Input'!G33," ")</f>
        <v xml:space="preserve"> </v>
      </c>
      <c r="E33" s="28" t="str">
        <f>IF(A33&lt;&gt;" ",'ALCAD Input'!Q33," ")</f>
        <v xml:space="preserve"> </v>
      </c>
      <c r="F33" s="26" t="str">
        <f>IF(A33&lt;&gt;" ",VLOOKUP(A33,'Reduction Calculations'!$A$5:$H$600,8,FALSE)," ")</f>
        <v xml:space="preserve"> </v>
      </c>
      <c r="G33" s="28"/>
      <c r="H33" s="28"/>
    </row>
    <row r="34" spans="1:8" x14ac:dyDescent="0.25">
      <c r="A34" s="28" t="str">
        <f>IF('ALCAD Input'!A34&lt;&gt;0,'ALCAD Input'!A34," ")</f>
        <v xml:space="preserve"> </v>
      </c>
      <c r="B34" s="28" t="str">
        <f>IF(A34&lt;&gt;" ",'ALCAD Input'!E34&amp;"+"&amp;'ALCAD Input'!F34," ")</f>
        <v xml:space="preserve"> </v>
      </c>
      <c r="C34" s="28" t="str">
        <f>IF(A34&lt;&gt;" ",IF('ALCAD Input'!H34="L","LEFT","RIGHT"), " ")</f>
        <v xml:space="preserve"> </v>
      </c>
      <c r="D34" s="28" t="str">
        <f>IF(A34&lt;&gt;" ",'ALCAD Input'!G34," ")</f>
        <v xml:space="preserve"> </v>
      </c>
      <c r="E34" s="28" t="str">
        <f>IF(A34&lt;&gt;" ",'ALCAD Input'!Q34," ")</f>
        <v xml:space="preserve"> </v>
      </c>
      <c r="F34" s="26" t="str">
        <f>IF(A34&lt;&gt;" ",VLOOKUP(A34,'Reduction Calculations'!$A$5:$H$600,8,FALSE)," ")</f>
        <v xml:space="preserve"> </v>
      </c>
      <c r="G34" s="28"/>
      <c r="H34" s="28"/>
    </row>
    <row r="35" spans="1:8" x14ac:dyDescent="0.25">
      <c r="A35" s="28" t="str">
        <f>IF('ALCAD Input'!A35&lt;&gt;0,'ALCAD Input'!A35," ")</f>
        <v xml:space="preserve"> </v>
      </c>
      <c r="B35" s="28" t="str">
        <f>IF(A35&lt;&gt;" ",'ALCAD Input'!E35&amp;"+"&amp;'ALCAD Input'!F35," ")</f>
        <v xml:space="preserve"> </v>
      </c>
      <c r="C35" s="28" t="str">
        <f>IF(A35&lt;&gt;" ",IF('ALCAD Input'!H35="L","LEFT","RIGHT"), " ")</f>
        <v xml:space="preserve"> </v>
      </c>
      <c r="D35" s="28" t="str">
        <f>IF(A35&lt;&gt;" ",'ALCAD Input'!G35," ")</f>
        <v xml:space="preserve"> </v>
      </c>
      <c r="E35" s="28" t="str">
        <f>IF(A35&lt;&gt;" ",'ALCAD Input'!Q35," ")</f>
        <v xml:space="preserve"> </v>
      </c>
      <c r="F35" s="26" t="str">
        <f>IF(A35&lt;&gt;" ",VLOOKUP(A35,'Reduction Calculations'!$A$5:$H$600,8,FALSE)," ")</f>
        <v xml:space="preserve"> </v>
      </c>
      <c r="G35" s="28"/>
      <c r="H35" s="28"/>
    </row>
    <row r="36" spans="1:8" x14ac:dyDescent="0.25">
      <c r="A36" s="28" t="str">
        <f>IF('ALCAD Input'!A36&lt;&gt;0,'ALCAD Input'!A36," ")</f>
        <v xml:space="preserve"> </v>
      </c>
      <c r="B36" s="28" t="str">
        <f>IF(A36&lt;&gt;" ",'ALCAD Input'!E36&amp;"+"&amp;'ALCAD Input'!F36," ")</f>
        <v xml:space="preserve"> </v>
      </c>
      <c r="C36" s="28" t="str">
        <f>IF(A36&lt;&gt;" ",IF('ALCAD Input'!H36="L","LEFT","RIGHT"), " ")</f>
        <v xml:space="preserve"> </v>
      </c>
      <c r="D36" s="28" t="str">
        <f>IF(A36&lt;&gt;" ",'ALCAD Input'!G36," ")</f>
        <v xml:space="preserve"> </v>
      </c>
      <c r="E36" s="28" t="str">
        <f>IF(A36&lt;&gt;" ",'ALCAD Input'!Q36," ")</f>
        <v xml:space="preserve"> </v>
      </c>
      <c r="F36" s="26" t="str">
        <f>IF(A36&lt;&gt;" ",VLOOKUP(A36,'Reduction Calculations'!$A$5:$H$600,8,FALSE)," ")</f>
        <v xml:space="preserve"> </v>
      </c>
      <c r="G36" s="28"/>
      <c r="H36" s="28"/>
    </row>
    <row r="37" spans="1:8" x14ac:dyDescent="0.25">
      <c r="A37" s="28" t="str">
        <f>IF('ALCAD Input'!A37&lt;&gt;0,'ALCAD Input'!A37," ")</f>
        <v xml:space="preserve"> </v>
      </c>
      <c r="B37" s="28" t="str">
        <f>IF(A37&lt;&gt;" ",'ALCAD Input'!E37&amp;"+"&amp;'ALCAD Input'!F37," ")</f>
        <v xml:space="preserve"> </v>
      </c>
      <c r="C37" s="28" t="str">
        <f>IF(A37&lt;&gt;" ",IF('ALCAD Input'!H37="L","LEFT","RIGHT"), " ")</f>
        <v xml:space="preserve"> </v>
      </c>
      <c r="D37" s="28" t="str">
        <f>IF(A37&lt;&gt;" ",'ALCAD Input'!G37," ")</f>
        <v xml:space="preserve"> </v>
      </c>
      <c r="E37" s="28" t="str">
        <f>IF(A37&lt;&gt;" ",'ALCAD Input'!Q37," ")</f>
        <v xml:space="preserve"> </v>
      </c>
      <c r="F37" s="26" t="str">
        <f>IF(A37&lt;&gt;" ",VLOOKUP(A37,'Reduction Calculations'!$A$5:$H$600,8,FALSE)," ")</f>
        <v xml:space="preserve"> </v>
      </c>
      <c r="G37" s="28"/>
      <c r="H37" s="28"/>
    </row>
    <row r="38" spans="1:8" x14ac:dyDescent="0.25">
      <c r="A38" s="28" t="str">
        <f>IF('ALCAD Input'!A38&lt;&gt;0,'ALCAD Input'!A38," ")</f>
        <v xml:space="preserve"> </v>
      </c>
      <c r="B38" s="28" t="str">
        <f>IF(A38&lt;&gt;" ",'ALCAD Input'!E38&amp;"+"&amp;'ALCAD Input'!F38," ")</f>
        <v xml:space="preserve"> </v>
      </c>
      <c r="C38" s="28" t="str">
        <f>IF(A38&lt;&gt;" ",IF('ALCAD Input'!H38="L","LEFT","RIGHT"), " ")</f>
        <v xml:space="preserve"> </v>
      </c>
      <c r="D38" s="28" t="str">
        <f>IF(A38&lt;&gt;" ",'ALCAD Input'!G38," ")</f>
        <v xml:space="preserve"> </v>
      </c>
      <c r="E38" s="28" t="str">
        <f>IF(A38&lt;&gt;" ",'ALCAD Input'!Q38," ")</f>
        <v xml:space="preserve"> </v>
      </c>
      <c r="F38" s="26" t="str">
        <f>IF(A38&lt;&gt;" ",VLOOKUP(A38,'Reduction Calculations'!$A$5:$H$600,8,FALSE)," ")</f>
        <v xml:space="preserve"> </v>
      </c>
      <c r="G38" s="28"/>
      <c r="H38" s="28"/>
    </row>
    <row r="39" spans="1:8" x14ac:dyDescent="0.25">
      <c r="A39" s="28" t="str">
        <f>IF('ALCAD Input'!A39&lt;&gt;0,'ALCAD Input'!A39," ")</f>
        <v xml:space="preserve"> </v>
      </c>
      <c r="B39" s="28" t="str">
        <f>IF(A39&lt;&gt;" ",'ALCAD Input'!E39&amp;"+"&amp;'ALCAD Input'!F39," ")</f>
        <v xml:space="preserve"> </v>
      </c>
      <c r="C39" s="28" t="str">
        <f>IF(A39&lt;&gt;" ",IF('ALCAD Input'!H39="L","LEFT","RIGHT"), " ")</f>
        <v xml:space="preserve"> </v>
      </c>
      <c r="D39" s="28" t="str">
        <f>IF(A39&lt;&gt;" ",'ALCAD Input'!G39," ")</f>
        <v xml:space="preserve"> </v>
      </c>
      <c r="E39" s="28" t="str">
        <f>IF(A39&lt;&gt;" ",'ALCAD Input'!Q39," ")</f>
        <v xml:space="preserve"> </v>
      </c>
      <c r="F39" s="26" t="str">
        <f>IF(A39&lt;&gt;" ",VLOOKUP(A39,'Reduction Calculations'!$A$5:$H$600,8,FALSE)," ")</f>
        <v xml:space="preserve"> </v>
      </c>
      <c r="G39" s="28"/>
      <c r="H39" s="28"/>
    </row>
    <row r="40" spans="1:8" x14ac:dyDescent="0.25">
      <c r="A40" s="28" t="str">
        <f>IF('ALCAD Input'!A40&lt;&gt;0,'ALCAD Input'!A40," ")</f>
        <v xml:space="preserve"> </v>
      </c>
      <c r="B40" s="28" t="str">
        <f>IF(A40&lt;&gt;" ",'ALCAD Input'!E40&amp;"+"&amp;'ALCAD Input'!F40," ")</f>
        <v xml:space="preserve"> </v>
      </c>
      <c r="C40" s="28" t="str">
        <f>IF(A40&lt;&gt;" ",IF('ALCAD Input'!H40="L","LEFT","RIGHT"), " ")</f>
        <v xml:space="preserve"> </v>
      </c>
      <c r="D40" s="28" t="str">
        <f>IF(A40&lt;&gt;" ",'ALCAD Input'!G40," ")</f>
        <v xml:space="preserve"> </v>
      </c>
      <c r="E40" s="28" t="str">
        <f>IF(A40&lt;&gt;" ",'ALCAD Input'!Q40," ")</f>
        <v xml:space="preserve"> </v>
      </c>
      <c r="F40" s="26" t="str">
        <f>IF(A40&lt;&gt;" ",VLOOKUP(A40,'Reduction Calculations'!$A$5:$H$600,8,FALSE)," ")</f>
        <v xml:space="preserve"> </v>
      </c>
      <c r="G40" s="28"/>
      <c r="H40" s="28"/>
    </row>
    <row r="41" spans="1:8" x14ac:dyDescent="0.25">
      <c r="A41" s="28" t="str">
        <f>IF('ALCAD Input'!A41&lt;&gt;0,'ALCAD Input'!A41," ")</f>
        <v xml:space="preserve"> </v>
      </c>
      <c r="B41" s="28" t="str">
        <f>IF(A41&lt;&gt;" ",'ALCAD Input'!E41&amp;"+"&amp;'ALCAD Input'!F41," ")</f>
        <v xml:space="preserve"> </v>
      </c>
      <c r="C41" s="28" t="str">
        <f>IF(A41&lt;&gt;" ",IF('ALCAD Input'!H41="L","LEFT","RIGHT"), " ")</f>
        <v xml:space="preserve"> </v>
      </c>
      <c r="D41" s="28" t="str">
        <f>IF(A41&lt;&gt;" ",'ALCAD Input'!G41," ")</f>
        <v xml:space="preserve"> </v>
      </c>
      <c r="E41" s="28" t="str">
        <f>IF(A41&lt;&gt;" ",'ALCAD Input'!Q41," ")</f>
        <v xml:space="preserve"> </v>
      </c>
      <c r="F41" s="26" t="str">
        <f>IF(A41&lt;&gt;" ",VLOOKUP(A41,'Reduction Calculations'!$A$5:$H$600,8,FALSE)," ")</f>
        <v xml:space="preserve"> </v>
      </c>
      <c r="G41" s="28"/>
      <c r="H41" s="28"/>
    </row>
    <row r="42" spans="1:8" x14ac:dyDescent="0.25">
      <c r="A42" s="28" t="str">
        <f>IF('ALCAD Input'!A42&lt;&gt;0,'ALCAD Input'!A42," ")</f>
        <v xml:space="preserve"> </v>
      </c>
      <c r="B42" s="28" t="str">
        <f>IF(A42&lt;&gt;" ",'ALCAD Input'!E42&amp;"+"&amp;'ALCAD Input'!F42," ")</f>
        <v xml:space="preserve"> </v>
      </c>
      <c r="C42" s="28" t="str">
        <f>IF(A42&lt;&gt;" ",IF('ALCAD Input'!H42="L","LEFT","RIGHT"), " ")</f>
        <v xml:space="preserve"> </v>
      </c>
      <c r="D42" s="28" t="str">
        <f>IF(A42&lt;&gt;" ",'ALCAD Input'!G42," ")</f>
        <v xml:space="preserve"> </v>
      </c>
      <c r="E42" s="28" t="str">
        <f>IF(A42&lt;&gt;" ",'ALCAD Input'!Q42," ")</f>
        <v xml:space="preserve"> </v>
      </c>
      <c r="F42" s="26" t="str">
        <f>IF(A42&lt;&gt;" ",VLOOKUP(A42,'Reduction Calculations'!$A$5:$H$600,8,FALSE)," ")</f>
        <v xml:space="preserve"> </v>
      </c>
      <c r="G42" s="28"/>
      <c r="H42" s="28"/>
    </row>
    <row r="43" spans="1:8" x14ac:dyDescent="0.25">
      <c r="A43" s="28" t="str">
        <f>IF('ALCAD Input'!A43&lt;&gt;0,'ALCAD Input'!A43," ")</f>
        <v xml:space="preserve"> </v>
      </c>
      <c r="B43" s="28" t="str">
        <f>IF(A43&lt;&gt;" ",'ALCAD Input'!E43&amp;"+"&amp;'ALCAD Input'!F43," ")</f>
        <v xml:space="preserve"> </v>
      </c>
      <c r="C43" s="28" t="str">
        <f>IF(A43&lt;&gt;" ",IF('ALCAD Input'!H43="L","LEFT","RIGHT"), " ")</f>
        <v xml:space="preserve"> </v>
      </c>
      <c r="D43" s="28" t="str">
        <f>IF(A43&lt;&gt;" ",'ALCAD Input'!G43," ")</f>
        <v xml:space="preserve"> </v>
      </c>
      <c r="E43" s="28" t="str">
        <f>IF(A43&lt;&gt;" ",'ALCAD Input'!Q43," ")</f>
        <v xml:space="preserve"> </v>
      </c>
      <c r="F43" s="26" t="str">
        <f>IF(A43&lt;&gt;" ",VLOOKUP(A43,'Reduction Calculations'!$A$5:$H$600,8,FALSE)," ")</f>
        <v xml:space="preserve"> </v>
      </c>
      <c r="G43" s="28"/>
      <c r="H43" s="28"/>
    </row>
    <row r="44" spans="1:8" x14ac:dyDescent="0.25">
      <c r="A44" s="28" t="str">
        <f>IF('ALCAD Input'!A44&lt;&gt;0,'ALCAD Input'!A44," ")</f>
        <v xml:space="preserve"> </v>
      </c>
      <c r="B44" s="28" t="str">
        <f>IF(A44&lt;&gt;" ",'ALCAD Input'!E44&amp;"+"&amp;'ALCAD Input'!F44," ")</f>
        <v xml:space="preserve"> </v>
      </c>
      <c r="C44" s="28" t="str">
        <f>IF(A44&lt;&gt;" ",IF('ALCAD Input'!H44="L","LEFT","RIGHT"), " ")</f>
        <v xml:space="preserve"> </v>
      </c>
      <c r="D44" s="28" t="str">
        <f>IF(A44&lt;&gt;" ",'ALCAD Input'!G44," ")</f>
        <v xml:space="preserve"> </v>
      </c>
      <c r="E44" s="28" t="str">
        <f>IF(A44&lt;&gt;" ",'ALCAD Input'!Q44," ")</f>
        <v xml:space="preserve"> </v>
      </c>
      <c r="F44" s="26" t="str">
        <f>IF(A44&lt;&gt;" ",VLOOKUP(A44,'Reduction Calculations'!$A$5:$H$600,8,FALSE)," ")</f>
        <v xml:space="preserve"> </v>
      </c>
      <c r="G44" s="28"/>
      <c r="H44" s="28"/>
    </row>
    <row r="45" spans="1:8" x14ac:dyDescent="0.25">
      <c r="A45" s="28" t="str">
        <f>IF('ALCAD Input'!A45&lt;&gt;0,'ALCAD Input'!A45," ")</f>
        <v xml:space="preserve"> </v>
      </c>
      <c r="B45" s="28" t="str">
        <f>IF(A45&lt;&gt;" ",'ALCAD Input'!E45&amp;"+"&amp;'ALCAD Input'!F45," ")</f>
        <v xml:space="preserve"> </v>
      </c>
      <c r="C45" s="28" t="str">
        <f>IF(A45&lt;&gt;" ",IF('ALCAD Input'!H45="L","LEFT","RIGHT"), " ")</f>
        <v xml:space="preserve"> </v>
      </c>
      <c r="D45" s="28" t="str">
        <f>IF(A45&lt;&gt;" ",'ALCAD Input'!G45," ")</f>
        <v xml:space="preserve"> </v>
      </c>
      <c r="E45" s="28" t="str">
        <f>IF(A45&lt;&gt;" ",'ALCAD Input'!Q45," ")</f>
        <v xml:space="preserve"> </v>
      </c>
      <c r="F45" s="26" t="str">
        <f>IF(A45&lt;&gt;" ",VLOOKUP(A45,'Reduction Calculations'!$A$5:$H$600,8,FALSE)," ")</f>
        <v xml:space="preserve"> </v>
      </c>
      <c r="G45" s="28"/>
      <c r="H45" s="28"/>
    </row>
    <row r="46" spans="1:8" x14ac:dyDescent="0.25">
      <c r="A46" s="28" t="str">
        <f>IF('ALCAD Input'!A46&lt;&gt;0,'ALCAD Input'!A46," ")</f>
        <v xml:space="preserve"> </v>
      </c>
      <c r="B46" s="28" t="str">
        <f>IF(A46&lt;&gt;" ",'ALCAD Input'!E46&amp;"+"&amp;'ALCAD Input'!F46," ")</f>
        <v xml:space="preserve"> </v>
      </c>
      <c r="C46" s="28" t="str">
        <f>IF(A46&lt;&gt;" ",IF('ALCAD Input'!H46="L","LEFT","RIGHT"), " ")</f>
        <v xml:space="preserve"> </v>
      </c>
      <c r="D46" s="28" t="str">
        <f>IF(A46&lt;&gt;" ",'ALCAD Input'!G46," ")</f>
        <v xml:space="preserve"> </v>
      </c>
      <c r="E46" s="28" t="str">
        <f>IF(A46&lt;&gt;" ",'ALCAD Input'!Q46," ")</f>
        <v xml:space="preserve"> </v>
      </c>
      <c r="F46" s="26" t="str">
        <f>IF(A46&lt;&gt;" ",VLOOKUP(A46,'Reduction Calculations'!$A$5:$H$600,8,FALSE)," ")</f>
        <v xml:space="preserve"> </v>
      </c>
      <c r="G46" s="28"/>
      <c r="H46" s="28"/>
    </row>
    <row r="47" spans="1:8" x14ac:dyDescent="0.25">
      <c r="A47" s="28" t="str">
        <f>IF('ALCAD Input'!A47&lt;&gt;0,'ALCAD Input'!A47," ")</f>
        <v xml:space="preserve"> </v>
      </c>
      <c r="B47" s="28" t="str">
        <f>IF(A47&lt;&gt;" ",'ALCAD Input'!E47&amp;"+"&amp;'ALCAD Input'!F47," ")</f>
        <v xml:space="preserve"> </v>
      </c>
      <c r="C47" s="28" t="str">
        <f>IF(A47&lt;&gt;" ",IF('ALCAD Input'!H47="L","LEFT","RIGHT"), " ")</f>
        <v xml:space="preserve"> </v>
      </c>
      <c r="D47" s="28" t="str">
        <f>IF(A47&lt;&gt;" ",'ALCAD Input'!G47," ")</f>
        <v xml:space="preserve"> </v>
      </c>
      <c r="E47" s="28" t="str">
        <f>IF(A47&lt;&gt;" ",'ALCAD Input'!Q47," ")</f>
        <v xml:space="preserve"> </v>
      </c>
      <c r="F47" s="26" t="str">
        <f>IF(A47&lt;&gt;" ",VLOOKUP(A47,'Reduction Calculations'!$A$5:$H$600,8,FALSE)," ")</f>
        <v xml:space="preserve"> </v>
      </c>
      <c r="G47" s="28"/>
      <c r="H47" s="28"/>
    </row>
    <row r="48" spans="1:8" x14ac:dyDescent="0.25">
      <c r="A48" s="28" t="str">
        <f>IF('ALCAD Input'!A48&lt;&gt;0,'ALCAD Input'!A48," ")</f>
        <v xml:space="preserve"> </v>
      </c>
      <c r="B48" s="28" t="str">
        <f>IF(A48&lt;&gt;" ",'ALCAD Input'!E48&amp;"+"&amp;'ALCAD Input'!F48," ")</f>
        <v xml:space="preserve"> </v>
      </c>
      <c r="C48" s="28" t="str">
        <f>IF(A48&lt;&gt;" ",IF('ALCAD Input'!H48="L","LEFT","RIGHT"), " ")</f>
        <v xml:space="preserve"> </v>
      </c>
      <c r="D48" s="28" t="str">
        <f>IF(A48&lt;&gt;" ",'ALCAD Input'!G48," ")</f>
        <v xml:space="preserve"> </v>
      </c>
      <c r="E48" s="28" t="str">
        <f>IF(A48&lt;&gt;" ",'ALCAD Input'!Q48," ")</f>
        <v xml:space="preserve"> </v>
      </c>
      <c r="F48" s="26" t="str">
        <f>IF(A48&lt;&gt;" ",VLOOKUP(A48,'Reduction Calculations'!$A$5:$H$600,8,FALSE)," ")</f>
        <v xml:space="preserve"> </v>
      </c>
      <c r="G48" s="28"/>
      <c r="H48" s="28"/>
    </row>
    <row r="49" spans="1:8" x14ac:dyDescent="0.25">
      <c r="A49" s="28" t="str">
        <f>IF('ALCAD Input'!A49&lt;&gt;0,'ALCAD Input'!A49," ")</f>
        <v xml:space="preserve"> </v>
      </c>
      <c r="B49" s="28" t="str">
        <f>IF(A49&lt;&gt;" ",'ALCAD Input'!E49&amp;"+"&amp;'ALCAD Input'!F49," ")</f>
        <v xml:space="preserve"> </v>
      </c>
      <c r="C49" s="28" t="str">
        <f>IF(A49&lt;&gt;" ",IF('ALCAD Input'!H49="L","LEFT","RIGHT"), " ")</f>
        <v xml:space="preserve"> </v>
      </c>
      <c r="D49" s="28" t="str">
        <f>IF(A49&lt;&gt;" ",'ALCAD Input'!G49," ")</f>
        <v xml:space="preserve"> </v>
      </c>
      <c r="E49" s="28" t="str">
        <f>IF(A49&lt;&gt;" ",'ALCAD Input'!Q49," ")</f>
        <v xml:space="preserve"> </v>
      </c>
      <c r="F49" s="26" t="str">
        <f>IF(A49&lt;&gt;" ",VLOOKUP(A49,'Reduction Calculations'!$A$5:$H$600,8,FALSE)," ")</f>
        <v xml:space="preserve"> </v>
      </c>
      <c r="G49" s="28"/>
      <c r="H49" s="28"/>
    </row>
    <row r="50" spans="1:8" x14ac:dyDescent="0.25">
      <c r="A50" s="28" t="str">
        <f>IF('ALCAD Input'!A50&lt;&gt;0,'ALCAD Input'!A50," ")</f>
        <v xml:space="preserve"> </v>
      </c>
      <c r="B50" s="28" t="str">
        <f>IF(A50&lt;&gt;" ",'ALCAD Input'!E50&amp;"+"&amp;'ALCAD Input'!F50," ")</f>
        <v xml:space="preserve"> </v>
      </c>
      <c r="C50" s="28" t="str">
        <f>IF(A50&lt;&gt;" ",IF('ALCAD Input'!H50="L","LEFT","RIGHT"), " ")</f>
        <v xml:space="preserve"> </v>
      </c>
      <c r="D50" s="28" t="str">
        <f>IF(A50&lt;&gt;" ",'ALCAD Input'!G50," ")</f>
        <v xml:space="preserve"> </v>
      </c>
      <c r="E50" s="28" t="str">
        <f>IF(A50&lt;&gt;" ",'ALCAD Input'!Q50," ")</f>
        <v xml:space="preserve"> </v>
      </c>
      <c r="F50" s="26" t="str">
        <f>IF(A50&lt;&gt;" ",VLOOKUP(A50,'Reduction Calculations'!$A$5:$H$600,8,FALSE)," ")</f>
        <v xml:space="preserve"> </v>
      </c>
      <c r="G50" s="28"/>
      <c r="H50" s="28"/>
    </row>
    <row r="51" spans="1:8" x14ac:dyDescent="0.25">
      <c r="A51" s="28" t="str">
        <f>IF('ALCAD Input'!A51&lt;&gt;0,'ALCAD Input'!A51," ")</f>
        <v xml:space="preserve"> </v>
      </c>
      <c r="B51" s="28" t="str">
        <f>IF(A51&lt;&gt;" ",'ALCAD Input'!E51&amp;"+"&amp;'ALCAD Input'!F51," ")</f>
        <v xml:space="preserve"> </v>
      </c>
      <c r="C51" s="28" t="str">
        <f>IF(A51&lt;&gt;" ",IF('ALCAD Input'!H51="L","LEFT","RIGHT"), " ")</f>
        <v xml:space="preserve"> </v>
      </c>
      <c r="D51" s="28" t="str">
        <f>IF(A51&lt;&gt;" ",'ALCAD Input'!G51," ")</f>
        <v xml:space="preserve"> </v>
      </c>
      <c r="E51" s="28" t="str">
        <f>IF(A51&lt;&gt;" ",'ALCAD Input'!Q51," ")</f>
        <v xml:space="preserve"> </v>
      </c>
      <c r="F51" s="26" t="str">
        <f>IF(A51&lt;&gt;" ",VLOOKUP(A51,'Reduction Calculations'!$A$5:$H$600,8,FALSE)," ")</f>
        <v xml:space="preserve"> </v>
      </c>
      <c r="G51" s="28"/>
      <c r="H51" s="28"/>
    </row>
    <row r="52" spans="1:8" x14ac:dyDescent="0.25">
      <c r="A52" s="28" t="str">
        <f>IF('ALCAD Input'!A52&lt;&gt;0,'ALCAD Input'!A52," ")</f>
        <v xml:space="preserve"> </v>
      </c>
      <c r="B52" s="28" t="str">
        <f>IF(A52&lt;&gt;" ",'ALCAD Input'!E52&amp;"+"&amp;'ALCAD Input'!F52," ")</f>
        <v xml:space="preserve"> </v>
      </c>
      <c r="C52" s="28" t="str">
        <f>IF(A52&lt;&gt;" ",IF('ALCAD Input'!H52="L","LEFT","RIGHT"), " ")</f>
        <v xml:space="preserve"> </v>
      </c>
      <c r="D52" s="28" t="str">
        <f>IF(A52&lt;&gt;" ",'ALCAD Input'!G52," ")</f>
        <v xml:space="preserve"> </v>
      </c>
      <c r="E52" s="28" t="str">
        <f>IF(A52&lt;&gt;" ",'ALCAD Input'!Q52," ")</f>
        <v xml:space="preserve"> </v>
      </c>
      <c r="F52" s="26" t="str">
        <f>IF(A52&lt;&gt;" ",VLOOKUP(A52,'Reduction Calculations'!$A$5:$H$600,8,FALSE)," ")</f>
        <v xml:space="preserve"> </v>
      </c>
      <c r="G52" s="28"/>
      <c r="H52" s="28"/>
    </row>
    <row r="53" spans="1:8" x14ac:dyDescent="0.25">
      <c r="A53" s="28" t="str">
        <f>IF('ALCAD Input'!A53&lt;&gt;0,'ALCAD Input'!A53," ")</f>
        <v xml:space="preserve"> </v>
      </c>
      <c r="B53" s="28" t="str">
        <f>IF(A53&lt;&gt;" ",'ALCAD Input'!E53&amp;"+"&amp;'ALCAD Input'!F53," ")</f>
        <v xml:space="preserve"> </v>
      </c>
      <c r="C53" s="28" t="str">
        <f>IF(A53&lt;&gt;" ",IF('ALCAD Input'!H53="L","LEFT","RIGHT"), " ")</f>
        <v xml:space="preserve"> </v>
      </c>
      <c r="D53" s="28" t="str">
        <f>IF(A53&lt;&gt;" ",'ALCAD Input'!G53," ")</f>
        <v xml:space="preserve"> </v>
      </c>
      <c r="E53" s="28" t="str">
        <f>IF(A53&lt;&gt;" ",'ALCAD Input'!Q53," ")</f>
        <v xml:space="preserve"> </v>
      </c>
      <c r="F53" s="26" t="str">
        <f>IF(A53&lt;&gt;" ",VLOOKUP(A53,'Reduction Calculations'!$A$5:$H$600,8,FALSE)," ")</f>
        <v xml:space="preserve"> </v>
      </c>
      <c r="G53" s="28"/>
      <c r="H53" s="28"/>
    </row>
    <row r="54" spans="1:8" x14ac:dyDescent="0.25">
      <c r="A54" s="28" t="str">
        <f>IF('ALCAD Input'!A54&lt;&gt;0,'ALCAD Input'!A54," ")</f>
        <v xml:space="preserve"> </v>
      </c>
      <c r="B54" s="28" t="str">
        <f>IF(A54&lt;&gt;" ",'ALCAD Input'!E54&amp;"+"&amp;'ALCAD Input'!F54," ")</f>
        <v xml:space="preserve"> </v>
      </c>
      <c r="C54" s="28" t="str">
        <f>IF(A54&lt;&gt;" ",IF('ALCAD Input'!H54="L","LEFT","RIGHT"), " ")</f>
        <v xml:space="preserve"> </v>
      </c>
      <c r="D54" s="28" t="str">
        <f>IF(A54&lt;&gt;" ",'ALCAD Input'!G54," ")</f>
        <v xml:space="preserve"> </v>
      </c>
      <c r="E54" s="28" t="str">
        <f>IF(A54&lt;&gt;" ",'ALCAD Input'!Q54," ")</f>
        <v xml:space="preserve"> </v>
      </c>
      <c r="F54" s="26" t="str">
        <f>IF(A54&lt;&gt;" ",VLOOKUP(A54,'Reduction Calculations'!$A$5:$H$600,8,FALSE)," ")</f>
        <v xml:space="preserve"> </v>
      </c>
      <c r="G54" s="28"/>
      <c r="H54" s="28"/>
    </row>
    <row r="55" spans="1:8" x14ac:dyDescent="0.25">
      <c r="A55" s="28" t="str">
        <f>IF('ALCAD Input'!A55&lt;&gt;0,'ALCAD Input'!A55," ")</f>
        <v xml:space="preserve"> </v>
      </c>
      <c r="B55" s="28" t="str">
        <f>IF(A55&lt;&gt;" ",'ALCAD Input'!E55&amp;"+"&amp;'ALCAD Input'!F55," ")</f>
        <v xml:space="preserve"> </v>
      </c>
      <c r="C55" s="28" t="str">
        <f>IF(A55&lt;&gt;" ",IF('ALCAD Input'!H55="L","LEFT","RIGHT"), " ")</f>
        <v xml:space="preserve"> </v>
      </c>
      <c r="D55" s="28" t="str">
        <f>IF(A55&lt;&gt;" ",'ALCAD Input'!G55," ")</f>
        <v xml:space="preserve"> </v>
      </c>
      <c r="E55" s="28" t="str">
        <f>IF(A55&lt;&gt;" ",'ALCAD Input'!Q55," ")</f>
        <v xml:space="preserve"> </v>
      </c>
      <c r="F55" s="26" t="str">
        <f>IF(A55&lt;&gt;" ",VLOOKUP(A55,'Reduction Calculations'!$A$5:$H$600,8,FALSE)," ")</f>
        <v xml:space="preserve"> </v>
      </c>
      <c r="G55" s="28"/>
      <c r="H55" s="28"/>
    </row>
    <row r="56" spans="1:8" x14ac:dyDescent="0.25">
      <c r="A56" s="28" t="str">
        <f>IF('ALCAD Input'!A56&lt;&gt;0,'ALCAD Input'!A56," ")</f>
        <v xml:space="preserve"> </v>
      </c>
      <c r="B56" s="28" t="str">
        <f>IF(A56&lt;&gt;" ",'ALCAD Input'!E56&amp;"+"&amp;'ALCAD Input'!F56," ")</f>
        <v xml:space="preserve"> </v>
      </c>
      <c r="C56" s="28" t="str">
        <f>IF(A56&lt;&gt;" ",IF('ALCAD Input'!H56="L","LEFT","RIGHT"), " ")</f>
        <v xml:space="preserve"> </v>
      </c>
      <c r="D56" s="28" t="str">
        <f>IF(A56&lt;&gt;" ",'ALCAD Input'!G56," ")</f>
        <v xml:space="preserve"> </v>
      </c>
      <c r="E56" s="28" t="str">
        <f>IF(A56&lt;&gt;" ",'ALCAD Input'!Q56," ")</f>
        <v xml:space="preserve"> </v>
      </c>
      <c r="F56" s="26" t="str">
        <f>IF(A56&lt;&gt;" ",VLOOKUP(A56,'Reduction Calculations'!$A$5:$H$600,8,FALSE)," ")</f>
        <v xml:space="preserve"> </v>
      </c>
      <c r="G56" s="28"/>
      <c r="H56" s="28"/>
    </row>
    <row r="57" spans="1:8" x14ac:dyDescent="0.25">
      <c r="A57" s="28" t="str">
        <f>IF('ALCAD Input'!A57&lt;&gt;0,'ALCAD Input'!A57," ")</f>
        <v xml:space="preserve"> </v>
      </c>
      <c r="B57" s="28" t="str">
        <f>IF(A57&lt;&gt;" ",'ALCAD Input'!E57&amp;"+"&amp;'ALCAD Input'!F57," ")</f>
        <v xml:space="preserve"> </v>
      </c>
      <c r="C57" s="28" t="str">
        <f>IF(A57&lt;&gt;" ",IF('ALCAD Input'!H57="L","LEFT","RIGHT"), " ")</f>
        <v xml:space="preserve"> </v>
      </c>
      <c r="D57" s="28" t="str">
        <f>IF(A57&lt;&gt;" ",'ALCAD Input'!G57," ")</f>
        <v xml:space="preserve"> </v>
      </c>
      <c r="E57" s="28" t="str">
        <f>IF(A57&lt;&gt;" ",'ALCAD Input'!Q57," ")</f>
        <v xml:space="preserve"> </v>
      </c>
      <c r="F57" s="26" t="str">
        <f>IF(A57&lt;&gt;" ",VLOOKUP(A57,'Reduction Calculations'!$A$5:$H$600,8,FALSE)," ")</f>
        <v xml:space="preserve"> </v>
      </c>
      <c r="G57" s="28"/>
      <c r="H57" s="28"/>
    </row>
    <row r="58" spans="1:8" x14ac:dyDescent="0.25">
      <c r="A58" s="28" t="str">
        <f>IF('ALCAD Input'!A58&lt;&gt;0,'ALCAD Input'!A58," ")</f>
        <v xml:space="preserve"> </v>
      </c>
      <c r="B58" s="28" t="str">
        <f>IF(A58&lt;&gt;" ",'ALCAD Input'!E58&amp;"+"&amp;'ALCAD Input'!F58," ")</f>
        <v xml:space="preserve"> </v>
      </c>
      <c r="C58" s="28" t="str">
        <f>IF(A58&lt;&gt;" ",IF('ALCAD Input'!H58="L","LEFT","RIGHT"), " ")</f>
        <v xml:space="preserve"> </v>
      </c>
      <c r="D58" s="28" t="str">
        <f>IF(A58&lt;&gt;" ",'ALCAD Input'!G58," ")</f>
        <v xml:space="preserve"> </v>
      </c>
      <c r="E58" s="28" t="str">
        <f>IF(A58&lt;&gt;" ",'ALCAD Input'!Q58," ")</f>
        <v xml:space="preserve"> </v>
      </c>
      <c r="F58" s="26" t="str">
        <f>IF(A58&lt;&gt;" ",VLOOKUP(A58,'Reduction Calculations'!$A$5:$H$600,8,FALSE)," ")</f>
        <v xml:space="preserve"> </v>
      </c>
      <c r="G58" s="28"/>
      <c r="H58" s="28"/>
    </row>
    <row r="59" spans="1:8" x14ac:dyDescent="0.25">
      <c r="A59" s="28" t="str">
        <f>IF('ALCAD Input'!A59&lt;&gt;0,'ALCAD Input'!A59," ")</f>
        <v xml:space="preserve"> </v>
      </c>
      <c r="B59" s="28" t="str">
        <f>IF(A59&lt;&gt;" ",'ALCAD Input'!E59&amp;"+"&amp;'ALCAD Input'!F59," ")</f>
        <v xml:space="preserve"> </v>
      </c>
      <c r="C59" s="28" t="str">
        <f>IF(A59&lt;&gt;" ",IF('ALCAD Input'!H59="L","LEFT","RIGHT"), " ")</f>
        <v xml:space="preserve"> </v>
      </c>
      <c r="D59" s="28" t="str">
        <f>IF(A59&lt;&gt;" ",'ALCAD Input'!G59," ")</f>
        <v xml:space="preserve"> </v>
      </c>
      <c r="E59" s="28" t="str">
        <f>IF(A59&lt;&gt;" ",'ALCAD Input'!Q59," ")</f>
        <v xml:space="preserve"> </v>
      </c>
      <c r="F59" s="26" t="str">
        <f>IF(A59&lt;&gt;" ",VLOOKUP(A59,'Reduction Calculations'!$A$5:$H$600,8,FALSE)," ")</f>
        <v xml:space="preserve"> </v>
      </c>
      <c r="G59" s="28"/>
      <c r="H59" s="28"/>
    </row>
    <row r="60" spans="1:8" x14ac:dyDescent="0.25">
      <c r="A60" s="28" t="str">
        <f>IF('ALCAD Input'!A60&lt;&gt;0,'ALCAD Input'!A60," ")</f>
        <v xml:space="preserve"> </v>
      </c>
      <c r="B60" s="28" t="str">
        <f>IF(A60&lt;&gt;" ",'ALCAD Input'!E60&amp;"+"&amp;'ALCAD Input'!F60," ")</f>
        <v xml:space="preserve"> </v>
      </c>
      <c r="C60" s="28" t="str">
        <f>IF(A60&lt;&gt;" ",IF('ALCAD Input'!H60="L","LEFT","RIGHT"), " ")</f>
        <v xml:space="preserve"> </v>
      </c>
      <c r="D60" s="28" t="str">
        <f>IF(A60&lt;&gt;" ",'ALCAD Input'!G60," ")</f>
        <v xml:space="preserve"> </v>
      </c>
      <c r="E60" s="28" t="str">
        <f>IF(A60&lt;&gt;" ",'ALCAD Input'!Q60," ")</f>
        <v xml:space="preserve"> </v>
      </c>
      <c r="F60" s="26" t="str">
        <f>IF(A60&lt;&gt;" ",VLOOKUP(A60,'Reduction Calculations'!$A$5:$H$600,8,FALSE)," ")</f>
        <v xml:space="preserve"> </v>
      </c>
      <c r="G60" s="28"/>
      <c r="H60" s="28"/>
    </row>
    <row r="61" spans="1:8" x14ac:dyDescent="0.25">
      <c r="A61" s="28" t="str">
        <f>IF('ALCAD Input'!A61&lt;&gt;0,'ALCAD Input'!A61," ")</f>
        <v xml:space="preserve"> </v>
      </c>
      <c r="B61" s="28" t="str">
        <f>IF(A61&lt;&gt;" ",'ALCAD Input'!E61&amp;"+"&amp;'ALCAD Input'!F61," ")</f>
        <v xml:space="preserve"> </v>
      </c>
      <c r="C61" s="28" t="str">
        <f>IF(A61&lt;&gt;" ",IF('ALCAD Input'!H61="L","LEFT","RIGHT"), " ")</f>
        <v xml:space="preserve"> </v>
      </c>
      <c r="D61" s="28" t="str">
        <f>IF(A61&lt;&gt;" ",'ALCAD Input'!G61," ")</f>
        <v xml:space="preserve"> </v>
      </c>
      <c r="E61" s="28" t="str">
        <f>IF(A61&lt;&gt;" ",'ALCAD Input'!Q61," ")</f>
        <v xml:space="preserve"> </v>
      </c>
      <c r="F61" s="26" t="str">
        <f>IF(A61&lt;&gt;" ",VLOOKUP(A61,'Reduction Calculations'!$A$5:$H$600,8,FALSE)," ")</f>
        <v xml:space="preserve"> </v>
      </c>
      <c r="G61" s="28"/>
      <c r="H61" s="28"/>
    </row>
    <row r="62" spans="1:8" x14ac:dyDescent="0.25">
      <c r="A62" s="28" t="str">
        <f>IF('ALCAD Input'!A62&lt;&gt;0,'ALCAD Input'!A62," ")</f>
        <v xml:space="preserve"> </v>
      </c>
      <c r="B62" s="28" t="str">
        <f>IF(A62&lt;&gt;" ",'ALCAD Input'!E62&amp;"+"&amp;'ALCAD Input'!F62," ")</f>
        <v xml:space="preserve"> </v>
      </c>
      <c r="C62" s="28" t="str">
        <f>IF(A62&lt;&gt;" ",IF('ALCAD Input'!H62="L","LEFT","RIGHT"), " ")</f>
        <v xml:space="preserve"> </v>
      </c>
      <c r="D62" s="28" t="str">
        <f>IF(A62&lt;&gt;" ",'ALCAD Input'!G62," ")</f>
        <v xml:space="preserve"> </v>
      </c>
      <c r="E62" s="28" t="str">
        <f>IF(A62&lt;&gt;" ",'ALCAD Input'!Q62," ")</f>
        <v xml:space="preserve"> </v>
      </c>
      <c r="F62" s="26" t="str">
        <f>IF(A62&lt;&gt;" ",VLOOKUP(A62,'Reduction Calculations'!$A$5:$H$600,8,FALSE)," ")</f>
        <v xml:space="preserve"> </v>
      </c>
      <c r="G62" s="28"/>
      <c r="H62" s="28"/>
    </row>
    <row r="63" spans="1:8" x14ac:dyDescent="0.25">
      <c r="A63" s="28" t="str">
        <f>IF('ALCAD Input'!A63&lt;&gt;0,'ALCAD Input'!A63," ")</f>
        <v xml:space="preserve"> </v>
      </c>
      <c r="B63" s="28" t="str">
        <f>IF(A63&lt;&gt;" ",'ALCAD Input'!E63&amp;"+"&amp;'ALCAD Input'!F63," ")</f>
        <v xml:space="preserve"> </v>
      </c>
      <c r="C63" s="28" t="str">
        <f>IF(A63&lt;&gt;" ",IF('ALCAD Input'!H63="L","LEFT","RIGHT"), " ")</f>
        <v xml:space="preserve"> </v>
      </c>
      <c r="D63" s="28" t="str">
        <f>IF(A63&lt;&gt;" ",'ALCAD Input'!G63," ")</f>
        <v xml:space="preserve"> </v>
      </c>
      <c r="E63" s="28" t="str">
        <f>IF(A63&lt;&gt;" ",'ALCAD Input'!Q63," ")</f>
        <v xml:space="preserve"> </v>
      </c>
      <c r="F63" s="26" t="str">
        <f>IF(A63&lt;&gt;" ",VLOOKUP(A63,'Reduction Calculations'!$A$5:$H$600,8,FALSE)," ")</f>
        <v xml:space="preserve"> </v>
      </c>
      <c r="G63" s="28"/>
      <c r="H63" s="28"/>
    </row>
    <row r="64" spans="1:8" x14ac:dyDescent="0.25">
      <c r="A64" s="28" t="str">
        <f>IF('ALCAD Input'!A64&lt;&gt;0,'ALCAD Input'!A64," ")</f>
        <v xml:space="preserve"> </v>
      </c>
      <c r="B64" s="28" t="str">
        <f>IF(A64&lt;&gt;" ",'ALCAD Input'!E64&amp;"+"&amp;'ALCAD Input'!F64," ")</f>
        <v xml:space="preserve"> </v>
      </c>
      <c r="C64" s="28" t="str">
        <f>IF(A64&lt;&gt;" ",IF('ALCAD Input'!H64="L","LEFT","RIGHT"), " ")</f>
        <v xml:space="preserve"> </v>
      </c>
      <c r="D64" s="28" t="str">
        <f>IF(A64&lt;&gt;" ",'ALCAD Input'!G64," ")</f>
        <v xml:space="preserve"> </v>
      </c>
      <c r="E64" s="28" t="str">
        <f>IF(A64&lt;&gt;" ",'ALCAD Input'!Q64," ")</f>
        <v xml:space="preserve"> </v>
      </c>
      <c r="F64" s="26" t="str">
        <f>IF(A64&lt;&gt;" ",VLOOKUP(A64,'Reduction Calculations'!$A$5:$H$600,8,FALSE)," ")</f>
        <v xml:space="preserve"> </v>
      </c>
      <c r="G64" s="28"/>
      <c r="H64" s="28"/>
    </row>
    <row r="65" spans="1:8" x14ac:dyDescent="0.25">
      <c r="A65" s="28" t="str">
        <f>IF('ALCAD Input'!A65&lt;&gt;0,'ALCAD Input'!A65," ")</f>
        <v xml:space="preserve"> </v>
      </c>
      <c r="B65" s="28" t="str">
        <f>IF(A65&lt;&gt;" ",'ALCAD Input'!E65&amp;"+"&amp;'ALCAD Input'!F65," ")</f>
        <v xml:space="preserve"> </v>
      </c>
      <c r="C65" s="28" t="str">
        <f>IF(A65&lt;&gt;" ",IF('ALCAD Input'!H65="L","LEFT","RIGHT"), " ")</f>
        <v xml:space="preserve"> </v>
      </c>
      <c r="D65" s="28" t="str">
        <f>IF(A65&lt;&gt;" ",'ALCAD Input'!G65," ")</f>
        <v xml:space="preserve"> </v>
      </c>
      <c r="E65" s="28" t="str">
        <f>IF(A65&lt;&gt;" ",'ALCAD Input'!Q65," ")</f>
        <v xml:space="preserve"> </v>
      </c>
      <c r="F65" s="26" t="str">
        <f>IF(A65&lt;&gt;" ",VLOOKUP(A65,'Reduction Calculations'!$A$5:$H$600,8,FALSE)," ")</f>
        <v xml:space="preserve"> </v>
      </c>
      <c r="G65" s="28"/>
      <c r="H65" s="28"/>
    </row>
    <row r="66" spans="1:8" x14ac:dyDescent="0.25">
      <c r="A66" s="28" t="str">
        <f>IF('ALCAD Input'!A66&lt;&gt;0,'ALCAD Input'!A66," ")</f>
        <v xml:space="preserve"> </v>
      </c>
      <c r="B66" s="28" t="str">
        <f>IF(A66&lt;&gt;" ",'ALCAD Input'!E66&amp;"+"&amp;'ALCAD Input'!F66," ")</f>
        <v xml:space="preserve"> </v>
      </c>
      <c r="C66" s="28" t="str">
        <f>IF(A66&lt;&gt;" ",IF('ALCAD Input'!H66="L","LEFT","RIGHT"), " ")</f>
        <v xml:space="preserve"> </v>
      </c>
      <c r="D66" s="28" t="str">
        <f>IF(A66&lt;&gt;" ",'ALCAD Input'!G66," ")</f>
        <v xml:space="preserve"> </v>
      </c>
      <c r="E66" s="28" t="str">
        <f>IF(A66&lt;&gt;" ",'ALCAD Input'!Q66," ")</f>
        <v xml:space="preserve"> </v>
      </c>
      <c r="F66" s="26" t="str">
        <f>IF(A66&lt;&gt;" ",VLOOKUP(A66,'Reduction Calculations'!$A$5:$H$600,8,FALSE)," ")</f>
        <v xml:space="preserve"> </v>
      </c>
      <c r="G66" s="28"/>
      <c r="H66" s="28"/>
    </row>
    <row r="67" spans="1:8" x14ac:dyDescent="0.25">
      <c r="A67" s="28" t="str">
        <f>IF('ALCAD Input'!A67&lt;&gt;0,'ALCAD Input'!A67," ")</f>
        <v xml:space="preserve"> </v>
      </c>
      <c r="B67" s="28" t="str">
        <f>IF(A67&lt;&gt;" ",'ALCAD Input'!E67&amp;"+"&amp;'ALCAD Input'!F67," ")</f>
        <v xml:space="preserve"> </v>
      </c>
      <c r="C67" s="28" t="str">
        <f>IF(A67&lt;&gt;" ",IF('ALCAD Input'!H67="L","LEFT","RIGHT"), " ")</f>
        <v xml:space="preserve"> </v>
      </c>
      <c r="D67" s="28" t="str">
        <f>IF(A67&lt;&gt;" ",'ALCAD Input'!G67," ")</f>
        <v xml:space="preserve"> </v>
      </c>
      <c r="E67" s="28" t="str">
        <f>IF(A67&lt;&gt;" ",'ALCAD Input'!Q67," ")</f>
        <v xml:space="preserve"> </v>
      </c>
      <c r="F67" s="26" t="str">
        <f>IF(A67&lt;&gt;" ",VLOOKUP(A67,'Reduction Calculations'!$A$5:$H$600,8,FALSE)," ")</f>
        <v xml:space="preserve"> </v>
      </c>
      <c r="G67" s="28"/>
      <c r="H67" s="28"/>
    </row>
    <row r="68" spans="1:8" x14ac:dyDescent="0.25">
      <c r="A68" s="28" t="str">
        <f>IF('ALCAD Input'!A68&lt;&gt;0,'ALCAD Input'!A68," ")</f>
        <v xml:space="preserve"> </v>
      </c>
      <c r="B68" s="28" t="str">
        <f>IF(A68&lt;&gt;" ",'ALCAD Input'!E68&amp;"+"&amp;'ALCAD Input'!F68," ")</f>
        <v xml:space="preserve"> </v>
      </c>
      <c r="C68" s="28" t="str">
        <f>IF(A68&lt;&gt;" ",IF('ALCAD Input'!H68="L","LEFT","RIGHT"), " ")</f>
        <v xml:space="preserve"> </v>
      </c>
      <c r="D68" s="28" t="str">
        <f>IF(A68&lt;&gt;" ",'ALCAD Input'!G68," ")</f>
        <v xml:space="preserve"> </v>
      </c>
      <c r="E68" s="28" t="str">
        <f>IF(A68&lt;&gt;" ",'ALCAD Input'!Q68," ")</f>
        <v xml:space="preserve"> </v>
      </c>
      <c r="F68" s="26" t="str">
        <f>IF(A68&lt;&gt;" ",VLOOKUP(A68,'Reduction Calculations'!$A$5:$H$600,8,FALSE)," ")</f>
        <v xml:space="preserve"> </v>
      </c>
      <c r="G68" s="28"/>
      <c r="H68" s="28"/>
    </row>
    <row r="69" spans="1:8" x14ac:dyDescent="0.25">
      <c r="A69" s="28" t="str">
        <f>IF('ALCAD Input'!A69&lt;&gt;0,'ALCAD Input'!A69," ")</f>
        <v xml:space="preserve"> </v>
      </c>
      <c r="B69" s="28" t="str">
        <f>IF(A69&lt;&gt;" ",'ALCAD Input'!E69&amp;"+"&amp;'ALCAD Input'!F69," ")</f>
        <v xml:space="preserve"> </v>
      </c>
      <c r="C69" s="28" t="str">
        <f>IF(A69&lt;&gt;" ",IF('ALCAD Input'!H69="L","LEFT","RIGHT"), " ")</f>
        <v xml:space="preserve"> </v>
      </c>
      <c r="D69" s="28" t="str">
        <f>IF(A69&lt;&gt;" ",'ALCAD Input'!G69," ")</f>
        <v xml:space="preserve"> </v>
      </c>
      <c r="E69" s="28" t="str">
        <f>IF(A69&lt;&gt;" ",'ALCAD Input'!Q69," ")</f>
        <v xml:space="preserve"> </v>
      </c>
      <c r="F69" s="26" t="str">
        <f>IF(A69&lt;&gt;" ",VLOOKUP(A69,'Reduction Calculations'!$A$5:$H$600,8,FALSE)," ")</f>
        <v xml:space="preserve"> </v>
      </c>
      <c r="G69" s="28"/>
      <c r="H69" s="28"/>
    </row>
    <row r="70" spans="1:8" x14ac:dyDescent="0.25">
      <c r="A70" s="28" t="str">
        <f>IF('ALCAD Input'!A70&lt;&gt;0,'ALCAD Input'!A70," ")</f>
        <v xml:space="preserve"> </v>
      </c>
      <c r="B70" s="28" t="str">
        <f>IF(A70&lt;&gt;" ",'ALCAD Input'!E70&amp;"+"&amp;'ALCAD Input'!F70," ")</f>
        <v xml:space="preserve"> </v>
      </c>
      <c r="C70" s="28" t="str">
        <f>IF(A70&lt;&gt;" ",IF('ALCAD Input'!H70="L","LEFT","RIGHT"), " ")</f>
        <v xml:space="preserve"> </v>
      </c>
      <c r="D70" s="28" t="str">
        <f>IF(A70&lt;&gt;" ",'ALCAD Input'!G70," ")</f>
        <v xml:space="preserve"> </v>
      </c>
      <c r="E70" s="28" t="str">
        <f>IF(A70&lt;&gt;" ",'ALCAD Input'!Q70," ")</f>
        <v xml:space="preserve"> </v>
      </c>
      <c r="F70" s="26" t="str">
        <f>IF(A70&lt;&gt;" ",VLOOKUP(A70,'Reduction Calculations'!$A$5:$H$600,8,FALSE)," ")</f>
        <v xml:space="preserve"> </v>
      </c>
      <c r="G70" s="28"/>
      <c r="H70" s="28"/>
    </row>
    <row r="71" spans="1:8" x14ac:dyDescent="0.25">
      <c r="A71" s="28" t="str">
        <f>IF('ALCAD Input'!A71&lt;&gt;0,'ALCAD Input'!A71," ")</f>
        <v xml:space="preserve"> </v>
      </c>
      <c r="B71" s="28" t="str">
        <f>IF(A71&lt;&gt;" ",'ALCAD Input'!E71&amp;"+"&amp;'ALCAD Input'!F71," ")</f>
        <v xml:space="preserve"> </v>
      </c>
      <c r="C71" s="28" t="str">
        <f>IF(A71&lt;&gt;" ",IF('ALCAD Input'!H71="L","LEFT","RIGHT"), " ")</f>
        <v xml:space="preserve"> </v>
      </c>
      <c r="D71" s="28" t="str">
        <f>IF(A71&lt;&gt;" ",'ALCAD Input'!G71," ")</f>
        <v xml:space="preserve"> </v>
      </c>
      <c r="E71" s="28" t="str">
        <f>IF(A71&lt;&gt;" ",'ALCAD Input'!Q71," ")</f>
        <v xml:space="preserve"> </v>
      </c>
      <c r="F71" s="26" t="str">
        <f>IF(A71&lt;&gt;" ",VLOOKUP(A71,'Reduction Calculations'!$A$5:$H$600,8,FALSE)," ")</f>
        <v xml:space="preserve"> </v>
      </c>
      <c r="G71" s="28"/>
      <c r="H71" s="28"/>
    </row>
    <row r="72" spans="1:8" x14ac:dyDescent="0.25">
      <c r="A72" s="28" t="str">
        <f>IF('ALCAD Input'!A72&lt;&gt;0,'ALCAD Input'!A72," ")</f>
        <v xml:space="preserve"> </v>
      </c>
      <c r="B72" s="28" t="str">
        <f>IF(A72&lt;&gt;" ",'ALCAD Input'!E72&amp;"+"&amp;'ALCAD Input'!F72," ")</f>
        <v xml:space="preserve"> </v>
      </c>
      <c r="C72" s="28" t="str">
        <f>IF(A72&lt;&gt;" ",IF('ALCAD Input'!H72="L","LEFT","RIGHT"), " ")</f>
        <v xml:space="preserve"> </v>
      </c>
      <c r="D72" s="28" t="str">
        <f>IF(A72&lt;&gt;" ",'ALCAD Input'!G72," ")</f>
        <v xml:space="preserve"> </v>
      </c>
      <c r="E72" s="28" t="str">
        <f>IF(A72&lt;&gt;" ",'ALCAD Input'!Q72," ")</f>
        <v xml:space="preserve"> </v>
      </c>
      <c r="F72" s="26" t="str">
        <f>IF(A72&lt;&gt;" ",VLOOKUP(A72,'Reduction Calculations'!$A$5:$H$600,8,FALSE)," ")</f>
        <v xml:space="preserve"> </v>
      </c>
      <c r="G72" s="28"/>
      <c r="H72" s="28"/>
    </row>
    <row r="73" spans="1:8" x14ac:dyDescent="0.25">
      <c r="A73" s="28" t="str">
        <f>IF('ALCAD Input'!A73&lt;&gt;0,'ALCAD Input'!A73," ")</f>
        <v xml:space="preserve"> </v>
      </c>
      <c r="B73" s="28" t="str">
        <f>IF(A73&lt;&gt;" ",'ALCAD Input'!E73&amp;"+"&amp;'ALCAD Input'!F73," ")</f>
        <v xml:space="preserve"> </v>
      </c>
      <c r="C73" s="28" t="str">
        <f>IF(A73&lt;&gt;" ",IF('ALCAD Input'!H73="L","LEFT","RIGHT"), " ")</f>
        <v xml:space="preserve"> </v>
      </c>
      <c r="D73" s="28" t="str">
        <f>IF(A73&lt;&gt;" ",'ALCAD Input'!G73," ")</f>
        <v xml:space="preserve"> </v>
      </c>
      <c r="E73" s="28" t="str">
        <f>IF(A73&lt;&gt;" ",'ALCAD Input'!Q73," ")</f>
        <v xml:space="preserve"> </v>
      </c>
      <c r="F73" s="26" t="str">
        <f>IF(A73&lt;&gt;" ",VLOOKUP(A73,'Reduction Calculations'!$A$5:$H$600,8,FALSE)," ")</f>
        <v xml:space="preserve"> </v>
      </c>
      <c r="G73" s="28"/>
      <c r="H73" s="28"/>
    </row>
    <row r="74" spans="1:8" x14ac:dyDescent="0.25">
      <c r="A74" s="28" t="str">
        <f>IF('ALCAD Input'!A74&lt;&gt;0,'ALCAD Input'!A74," ")</f>
        <v xml:space="preserve"> </v>
      </c>
      <c r="B74" s="28" t="str">
        <f>IF(A74&lt;&gt;" ",'ALCAD Input'!E74&amp;"+"&amp;'ALCAD Input'!F74," ")</f>
        <v xml:space="preserve"> </v>
      </c>
      <c r="C74" s="28" t="str">
        <f>IF(A74&lt;&gt;" ",IF('ALCAD Input'!H74="L","LEFT","RIGHT"), " ")</f>
        <v xml:space="preserve"> </v>
      </c>
      <c r="D74" s="28" t="str">
        <f>IF(A74&lt;&gt;" ",'ALCAD Input'!G74," ")</f>
        <v xml:space="preserve"> </v>
      </c>
      <c r="E74" s="28" t="str">
        <f>IF(A74&lt;&gt;" ",'ALCAD Input'!Q74," ")</f>
        <v xml:space="preserve"> </v>
      </c>
      <c r="F74" s="26" t="str">
        <f>IF(A74&lt;&gt;" ",VLOOKUP(A74,'Reduction Calculations'!$A$5:$H$600,8,FALSE)," ")</f>
        <v xml:space="preserve"> </v>
      </c>
      <c r="G74" s="28"/>
      <c r="H74" s="28"/>
    </row>
    <row r="75" spans="1:8" x14ac:dyDescent="0.25">
      <c r="A75" s="28" t="str">
        <f>IF('ALCAD Input'!A75&lt;&gt;0,'ALCAD Input'!A75," ")</f>
        <v xml:space="preserve"> </v>
      </c>
      <c r="B75" s="28" t="str">
        <f>IF(A75&lt;&gt;" ",'ALCAD Input'!E75&amp;"+"&amp;'ALCAD Input'!F75," ")</f>
        <v xml:space="preserve"> </v>
      </c>
      <c r="C75" s="28" t="str">
        <f>IF(A75&lt;&gt;" ",IF('ALCAD Input'!H75="L","LEFT","RIGHT"), " ")</f>
        <v xml:space="preserve"> </v>
      </c>
      <c r="D75" s="28" t="str">
        <f>IF(A75&lt;&gt;" ",'ALCAD Input'!G75," ")</f>
        <v xml:space="preserve"> </v>
      </c>
      <c r="E75" s="28" t="str">
        <f>IF(A75&lt;&gt;" ",'ALCAD Input'!Q75," ")</f>
        <v xml:space="preserve"> </v>
      </c>
      <c r="F75" s="26" t="str">
        <f>IF(A75&lt;&gt;" ",VLOOKUP(A75,'Reduction Calculations'!$A$5:$H$600,8,FALSE)," ")</f>
        <v xml:space="preserve"> </v>
      </c>
      <c r="G75" s="28"/>
      <c r="H75" s="28"/>
    </row>
    <row r="76" spans="1:8" x14ac:dyDescent="0.25">
      <c r="A76" s="28" t="str">
        <f>IF('ALCAD Input'!A76&lt;&gt;0,'ALCAD Input'!A76," ")</f>
        <v xml:space="preserve"> </v>
      </c>
      <c r="B76" s="28" t="str">
        <f>IF(A76&lt;&gt;" ",'ALCAD Input'!E76&amp;"+"&amp;'ALCAD Input'!F76," ")</f>
        <v xml:space="preserve"> </v>
      </c>
      <c r="C76" s="28" t="str">
        <f>IF(A76&lt;&gt;" ",IF('ALCAD Input'!H76="L","LEFT","RIGHT"), " ")</f>
        <v xml:space="preserve"> </v>
      </c>
      <c r="D76" s="28" t="str">
        <f>IF(A76&lt;&gt;" ",'ALCAD Input'!G76," ")</f>
        <v xml:space="preserve"> </v>
      </c>
      <c r="E76" s="28" t="str">
        <f>IF(A76&lt;&gt;" ",'ALCAD Input'!Q76," ")</f>
        <v xml:space="preserve"> </v>
      </c>
      <c r="F76" s="26" t="str">
        <f>IF(A76&lt;&gt;" ",VLOOKUP(A76,'Reduction Calculations'!$A$5:$H$600,8,FALSE)," ")</f>
        <v xml:space="preserve"> </v>
      </c>
      <c r="G76" s="28"/>
      <c r="H76" s="28"/>
    </row>
    <row r="77" spans="1:8" x14ac:dyDescent="0.25">
      <c r="A77" s="28" t="str">
        <f>IF('ALCAD Input'!A77&lt;&gt;0,'ALCAD Input'!A77," ")</f>
        <v xml:space="preserve"> </v>
      </c>
      <c r="B77" s="28" t="str">
        <f>IF(A77&lt;&gt;" ",'ALCAD Input'!E77&amp;"+"&amp;'ALCAD Input'!F77," ")</f>
        <v xml:space="preserve"> </v>
      </c>
      <c r="C77" s="28" t="str">
        <f>IF(A77&lt;&gt;" ",IF('ALCAD Input'!H77="L","LEFT","RIGHT"), " ")</f>
        <v xml:space="preserve"> </v>
      </c>
      <c r="D77" s="28" t="str">
        <f>IF(A77&lt;&gt;" ",'ALCAD Input'!G77," ")</f>
        <v xml:space="preserve"> </v>
      </c>
      <c r="E77" s="28" t="str">
        <f>IF(A77&lt;&gt;" ",'ALCAD Input'!Q77," ")</f>
        <v xml:space="preserve"> </v>
      </c>
      <c r="F77" s="26" t="str">
        <f>IF(A77&lt;&gt;" ",VLOOKUP(A77,'Reduction Calculations'!$A$5:$H$600,8,FALSE)," ")</f>
        <v xml:space="preserve"> </v>
      </c>
      <c r="G77" s="28"/>
      <c r="H77" s="28"/>
    </row>
    <row r="78" spans="1:8" x14ac:dyDescent="0.25">
      <c r="A78" s="28" t="str">
        <f>IF('ALCAD Input'!A78&lt;&gt;0,'ALCAD Input'!A78," ")</f>
        <v xml:space="preserve"> </v>
      </c>
      <c r="B78" s="28" t="str">
        <f>IF(A78&lt;&gt;" ",'ALCAD Input'!E78&amp;"+"&amp;'ALCAD Input'!F78," ")</f>
        <v xml:space="preserve"> </v>
      </c>
      <c r="C78" s="28" t="str">
        <f>IF(A78&lt;&gt;" ",IF('ALCAD Input'!H78="L","LEFT","RIGHT"), " ")</f>
        <v xml:space="preserve"> </v>
      </c>
      <c r="D78" s="28" t="str">
        <f>IF(A78&lt;&gt;" ",'ALCAD Input'!G78," ")</f>
        <v xml:space="preserve"> </v>
      </c>
      <c r="E78" s="28" t="str">
        <f>IF(A78&lt;&gt;" ",'ALCAD Input'!Q78," ")</f>
        <v xml:space="preserve"> </v>
      </c>
      <c r="F78" s="26" t="str">
        <f>IF(A78&lt;&gt;" ",VLOOKUP(A78,'Reduction Calculations'!$A$5:$H$600,8,FALSE)," ")</f>
        <v xml:space="preserve"> </v>
      </c>
      <c r="G78" s="28"/>
      <c r="H78" s="28"/>
    </row>
    <row r="79" spans="1:8" x14ac:dyDescent="0.25">
      <c r="A79" s="28" t="str">
        <f>IF('ALCAD Input'!A79&lt;&gt;0,'ALCAD Input'!A79," ")</f>
        <v xml:space="preserve"> </v>
      </c>
      <c r="B79" s="28" t="str">
        <f>IF(A79&lt;&gt;" ",'ALCAD Input'!E79&amp;"+"&amp;'ALCAD Input'!F79," ")</f>
        <v xml:space="preserve"> </v>
      </c>
      <c r="C79" s="28" t="str">
        <f>IF(A79&lt;&gt;" ",IF('ALCAD Input'!H79="L","LEFT","RIGHT"), " ")</f>
        <v xml:space="preserve"> </v>
      </c>
      <c r="D79" s="28" t="str">
        <f>IF(A79&lt;&gt;" ",'ALCAD Input'!G79," ")</f>
        <v xml:space="preserve"> </v>
      </c>
      <c r="E79" s="28" t="str">
        <f>IF(A79&lt;&gt;" ",'ALCAD Input'!Q79," ")</f>
        <v xml:space="preserve"> </v>
      </c>
      <c r="F79" s="26" t="str">
        <f>IF(A79&lt;&gt;" ",VLOOKUP(A79,'Reduction Calculations'!$A$5:$H$600,8,FALSE)," ")</f>
        <v xml:space="preserve"> </v>
      </c>
      <c r="G79" s="28"/>
      <c r="H79" s="28"/>
    </row>
    <row r="80" spans="1:8" x14ac:dyDescent="0.25">
      <c r="A80" s="28" t="str">
        <f>IF('ALCAD Input'!A80&lt;&gt;0,'ALCAD Input'!A80," ")</f>
        <v xml:space="preserve"> </v>
      </c>
      <c r="B80" s="28" t="str">
        <f>IF(A80&lt;&gt;" ",'ALCAD Input'!E80&amp;"+"&amp;'ALCAD Input'!F80," ")</f>
        <v xml:space="preserve"> </v>
      </c>
      <c r="C80" s="28" t="str">
        <f>IF(A80&lt;&gt;" ",IF('ALCAD Input'!H80="L","LEFT","RIGHT"), " ")</f>
        <v xml:space="preserve"> </v>
      </c>
      <c r="D80" s="28" t="str">
        <f>IF(A80&lt;&gt;" ",'ALCAD Input'!G80," ")</f>
        <v xml:space="preserve"> </v>
      </c>
      <c r="E80" s="28" t="str">
        <f>IF(A80&lt;&gt;" ",'ALCAD Input'!Q80," ")</f>
        <v xml:space="preserve"> </v>
      </c>
      <c r="F80" s="26" t="str">
        <f>IF(A80&lt;&gt;" ",VLOOKUP(A80,'Reduction Calculations'!$A$5:$H$600,8,FALSE)," ")</f>
        <v xml:space="preserve"> </v>
      </c>
      <c r="G80" s="28"/>
      <c r="H80" s="28"/>
    </row>
    <row r="81" spans="1:8" x14ac:dyDescent="0.25">
      <c r="A81" s="28" t="str">
        <f>IF('ALCAD Input'!A81&lt;&gt;0,'ALCAD Input'!A81," ")</f>
        <v xml:space="preserve"> </v>
      </c>
      <c r="B81" s="28" t="str">
        <f>IF(A81&lt;&gt;" ",'ALCAD Input'!E81&amp;"+"&amp;'ALCAD Input'!F81," ")</f>
        <v xml:space="preserve"> </v>
      </c>
      <c r="C81" s="28" t="str">
        <f>IF(A81&lt;&gt;" ",IF('ALCAD Input'!H81="L","LEFT","RIGHT"), " ")</f>
        <v xml:space="preserve"> </v>
      </c>
      <c r="D81" s="28" t="str">
        <f>IF(A81&lt;&gt;" ",'ALCAD Input'!G81," ")</f>
        <v xml:space="preserve"> </v>
      </c>
      <c r="E81" s="28" t="str">
        <f>IF(A81&lt;&gt;" ",'ALCAD Input'!Q81," ")</f>
        <v xml:space="preserve"> </v>
      </c>
      <c r="F81" s="26" t="str">
        <f>IF(A81&lt;&gt;" ",VLOOKUP(A81,'Reduction Calculations'!$A$5:$H$600,8,FALSE)," ")</f>
        <v xml:space="preserve"> </v>
      </c>
      <c r="G81" s="28"/>
      <c r="H81" s="28"/>
    </row>
    <row r="82" spans="1:8" x14ac:dyDescent="0.25">
      <c r="A82" s="28" t="str">
        <f>IF('ALCAD Input'!A82&lt;&gt;0,'ALCAD Input'!A82," ")</f>
        <v xml:space="preserve"> </v>
      </c>
      <c r="B82" s="28" t="str">
        <f>IF(A82&lt;&gt;" ",'ALCAD Input'!E82&amp;"+"&amp;'ALCAD Input'!F82," ")</f>
        <v xml:space="preserve"> </v>
      </c>
      <c r="C82" s="28" t="str">
        <f>IF(A82&lt;&gt;" ",IF('ALCAD Input'!H82="L","LEFT","RIGHT"), " ")</f>
        <v xml:space="preserve"> </v>
      </c>
      <c r="D82" s="28" t="str">
        <f>IF(A82&lt;&gt;" ",'ALCAD Input'!G82," ")</f>
        <v xml:space="preserve"> </v>
      </c>
      <c r="E82" s="28" t="str">
        <f>IF(A82&lt;&gt;" ",'ALCAD Input'!Q82," ")</f>
        <v xml:space="preserve"> </v>
      </c>
      <c r="F82" s="26" t="str">
        <f>IF(A82&lt;&gt;" ",VLOOKUP(A82,'Reduction Calculations'!$A$5:$H$600,8,FALSE)," ")</f>
        <v xml:space="preserve"> </v>
      </c>
      <c r="G82" s="28"/>
      <c r="H82" s="28"/>
    </row>
    <row r="83" spans="1:8" x14ac:dyDescent="0.25">
      <c r="A83" s="28" t="str">
        <f>IF('ALCAD Input'!A83&lt;&gt;0,'ALCAD Input'!A83," ")</f>
        <v xml:space="preserve"> </v>
      </c>
      <c r="B83" s="28" t="str">
        <f>IF(A83&lt;&gt;" ",'ALCAD Input'!E83&amp;"+"&amp;'ALCAD Input'!F83," ")</f>
        <v xml:space="preserve"> </v>
      </c>
      <c r="C83" s="28" t="str">
        <f>IF(A83&lt;&gt;" ",IF('ALCAD Input'!H83="L","LEFT","RIGHT"), " ")</f>
        <v xml:space="preserve"> </v>
      </c>
      <c r="D83" s="28" t="str">
        <f>IF(A83&lt;&gt;" ",'ALCAD Input'!G83," ")</f>
        <v xml:space="preserve"> </v>
      </c>
      <c r="E83" s="28" t="str">
        <f>IF(A83&lt;&gt;" ",'ALCAD Input'!Q83," ")</f>
        <v xml:space="preserve"> </v>
      </c>
      <c r="F83" s="26" t="str">
        <f>IF(A83&lt;&gt;" ",VLOOKUP(A83,'Reduction Calculations'!$A$5:$H$600,8,FALSE)," ")</f>
        <v xml:space="preserve"> </v>
      </c>
      <c r="G83" s="28"/>
      <c r="H83" s="28"/>
    </row>
    <row r="84" spans="1:8" x14ac:dyDescent="0.25">
      <c r="A84" s="28" t="str">
        <f>IF('ALCAD Input'!A84&lt;&gt;0,'ALCAD Input'!A84," ")</f>
        <v xml:space="preserve"> </v>
      </c>
      <c r="B84" s="28" t="str">
        <f>IF(A84&lt;&gt;" ",'ALCAD Input'!E84&amp;"+"&amp;'ALCAD Input'!F84," ")</f>
        <v xml:space="preserve"> </v>
      </c>
      <c r="C84" s="28" t="str">
        <f>IF(A84&lt;&gt;" ",IF('ALCAD Input'!H84="L","LEFT","RIGHT"), " ")</f>
        <v xml:space="preserve"> </v>
      </c>
      <c r="D84" s="28" t="str">
        <f>IF(A84&lt;&gt;" ",'ALCAD Input'!G84," ")</f>
        <v xml:space="preserve"> </v>
      </c>
      <c r="E84" s="28" t="str">
        <f>IF(A84&lt;&gt;" ",'ALCAD Input'!Q84," ")</f>
        <v xml:space="preserve"> </v>
      </c>
      <c r="F84" s="26" t="str">
        <f>IF(A84&lt;&gt;" ",VLOOKUP(A84,'Reduction Calculations'!$A$5:$H$600,8,FALSE)," ")</f>
        <v xml:space="preserve"> </v>
      </c>
      <c r="G84" s="28"/>
      <c r="H84" s="28"/>
    </row>
    <row r="85" spans="1:8" x14ac:dyDescent="0.25">
      <c r="A85" s="28" t="str">
        <f>IF('ALCAD Input'!A85&lt;&gt;0,'ALCAD Input'!A85," ")</f>
        <v xml:space="preserve"> </v>
      </c>
      <c r="B85" s="28" t="str">
        <f>IF(A85&lt;&gt;" ",'ALCAD Input'!E85&amp;"+"&amp;'ALCAD Input'!F85," ")</f>
        <v xml:space="preserve"> </v>
      </c>
      <c r="C85" s="28" t="str">
        <f>IF(A85&lt;&gt;" ",IF('ALCAD Input'!H85="L","LEFT","RIGHT"), " ")</f>
        <v xml:space="preserve"> </v>
      </c>
      <c r="D85" s="28" t="str">
        <f>IF(A85&lt;&gt;" ",'ALCAD Input'!G85," ")</f>
        <v xml:space="preserve"> </v>
      </c>
      <c r="E85" s="28" t="str">
        <f>IF(A85&lt;&gt;" ",'ALCAD Input'!Q85," ")</f>
        <v xml:space="preserve"> </v>
      </c>
      <c r="F85" s="26" t="str">
        <f>IF(A85&lt;&gt;" ",VLOOKUP(A85,'Reduction Calculations'!$A$5:$H$600,8,FALSE)," ")</f>
        <v xml:space="preserve"> </v>
      </c>
      <c r="G85" s="28"/>
      <c r="H85" s="28"/>
    </row>
    <row r="86" spans="1:8" x14ac:dyDescent="0.25">
      <c r="A86" s="28" t="str">
        <f>IF('ALCAD Input'!A86&lt;&gt;0,'ALCAD Input'!A86," ")</f>
        <v xml:space="preserve"> </v>
      </c>
      <c r="B86" s="28" t="str">
        <f>IF(A86&lt;&gt;" ",'ALCAD Input'!E86&amp;"+"&amp;'ALCAD Input'!F86," ")</f>
        <v xml:space="preserve"> </v>
      </c>
      <c r="C86" s="28" t="str">
        <f>IF(A86&lt;&gt;" ",IF('ALCAD Input'!H86="L","LEFT","RIGHT"), " ")</f>
        <v xml:space="preserve"> </v>
      </c>
      <c r="D86" s="28" t="str">
        <f>IF(A86&lt;&gt;" ",'ALCAD Input'!G86," ")</f>
        <v xml:space="preserve"> </v>
      </c>
      <c r="E86" s="28" t="str">
        <f>IF(A86&lt;&gt;" ",'ALCAD Input'!Q86," ")</f>
        <v xml:space="preserve"> </v>
      </c>
      <c r="F86" s="26" t="str">
        <f>IF(A86&lt;&gt;" ",VLOOKUP(A86,'Reduction Calculations'!$A$5:$H$600,8,FALSE)," ")</f>
        <v xml:space="preserve"> </v>
      </c>
      <c r="G86" s="28"/>
      <c r="H86" s="28"/>
    </row>
    <row r="87" spans="1:8" x14ac:dyDescent="0.25">
      <c r="A87" s="28" t="str">
        <f>IF('ALCAD Input'!A87&lt;&gt;0,'ALCAD Input'!A87," ")</f>
        <v xml:space="preserve"> </v>
      </c>
      <c r="B87" s="28" t="str">
        <f>IF(A87&lt;&gt;" ",'ALCAD Input'!E87&amp;"+"&amp;'ALCAD Input'!F87," ")</f>
        <v xml:space="preserve"> </v>
      </c>
      <c r="C87" s="28" t="str">
        <f>IF(A87&lt;&gt;" ",IF('ALCAD Input'!H87="L","LEFT","RIGHT"), " ")</f>
        <v xml:space="preserve"> </v>
      </c>
      <c r="D87" s="28" t="str">
        <f>IF(A87&lt;&gt;" ",'ALCAD Input'!G87," ")</f>
        <v xml:space="preserve"> </v>
      </c>
      <c r="E87" s="28" t="str">
        <f>IF(A87&lt;&gt;" ",'ALCAD Input'!Q87," ")</f>
        <v xml:space="preserve"> </v>
      </c>
      <c r="F87" s="26" t="str">
        <f>IF(A87&lt;&gt;" ",VLOOKUP(A87,'Reduction Calculations'!$A$5:$H$600,8,FALSE)," ")</f>
        <v xml:space="preserve"> </v>
      </c>
      <c r="G87" s="28"/>
      <c r="H87" s="28"/>
    </row>
    <row r="88" spans="1:8" x14ac:dyDescent="0.25">
      <c r="A88" s="28" t="str">
        <f>IF('ALCAD Input'!A88&lt;&gt;0,'ALCAD Input'!A88," ")</f>
        <v xml:space="preserve"> </v>
      </c>
      <c r="B88" s="28" t="str">
        <f>IF(A88&lt;&gt;" ",'ALCAD Input'!E88&amp;"+"&amp;'ALCAD Input'!F88," ")</f>
        <v xml:space="preserve"> </v>
      </c>
      <c r="C88" s="28" t="str">
        <f>IF(A88&lt;&gt;" ",IF('ALCAD Input'!H88="L","LEFT","RIGHT"), " ")</f>
        <v xml:space="preserve"> </v>
      </c>
      <c r="D88" s="28" t="str">
        <f>IF(A88&lt;&gt;" ",'ALCAD Input'!G88," ")</f>
        <v xml:space="preserve"> </v>
      </c>
      <c r="E88" s="28" t="str">
        <f>IF(A88&lt;&gt;" ",'ALCAD Input'!Q88," ")</f>
        <v xml:space="preserve"> </v>
      </c>
      <c r="F88" s="26" t="str">
        <f>IF(A88&lt;&gt;" ",VLOOKUP(A88,'Reduction Calculations'!$A$5:$H$600,8,FALSE)," ")</f>
        <v xml:space="preserve"> </v>
      </c>
      <c r="G88" s="28"/>
      <c r="H88" s="28"/>
    </row>
    <row r="89" spans="1:8" x14ac:dyDescent="0.25">
      <c r="A89" s="28" t="str">
        <f>IF('ALCAD Input'!A89&lt;&gt;0,'ALCAD Input'!A89," ")</f>
        <v xml:space="preserve"> </v>
      </c>
      <c r="B89" s="28" t="str">
        <f>IF(A89&lt;&gt;" ",'ALCAD Input'!E89&amp;"+"&amp;'ALCAD Input'!F89," ")</f>
        <v xml:space="preserve"> </v>
      </c>
      <c r="C89" s="28" t="str">
        <f>IF(A89&lt;&gt;" ",IF('ALCAD Input'!H89="L","LEFT","RIGHT"), " ")</f>
        <v xml:space="preserve"> </v>
      </c>
      <c r="D89" s="28" t="str">
        <f>IF(A89&lt;&gt;" ",'ALCAD Input'!G89," ")</f>
        <v xml:space="preserve"> </v>
      </c>
      <c r="E89" s="28" t="str">
        <f>IF(A89&lt;&gt;" ",'ALCAD Input'!Q89," ")</f>
        <v xml:space="preserve"> </v>
      </c>
      <c r="F89" s="26" t="str">
        <f>IF(A89&lt;&gt;" ",VLOOKUP(A89,'Reduction Calculations'!$A$5:$H$600,8,FALSE)," ")</f>
        <v xml:space="preserve"> </v>
      </c>
      <c r="G89" s="28"/>
      <c r="H89" s="28"/>
    </row>
    <row r="90" spans="1:8" x14ac:dyDescent="0.25">
      <c r="A90" s="28" t="str">
        <f>IF('ALCAD Input'!A90&lt;&gt;0,'ALCAD Input'!A90," ")</f>
        <v xml:space="preserve"> </v>
      </c>
      <c r="B90" s="28" t="str">
        <f>IF(A90&lt;&gt;" ",'ALCAD Input'!E90&amp;"+"&amp;'ALCAD Input'!F90," ")</f>
        <v xml:space="preserve"> </v>
      </c>
      <c r="C90" s="28" t="str">
        <f>IF(A90&lt;&gt;" ",IF('ALCAD Input'!H90="L","LEFT","RIGHT"), " ")</f>
        <v xml:space="preserve"> </v>
      </c>
      <c r="D90" s="28" t="str">
        <f>IF(A90&lt;&gt;" ",'ALCAD Input'!G90," ")</f>
        <v xml:space="preserve"> </v>
      </c>
      <c r="E90" s="28" t="str">
        <f>IF(A90&lt;&gt;" ",'ALCAD Input'!Q90," ")</f>
        <v xml:space="preserve"> </v>
      </c>
      <c r="F90" s="26" t="str">
        <f>IF(A90&lt;&gt;" ",VLOOKUP(A90,'Reduction Calculations'!$A$5:$H$600,8,FALSE)," ")</f>
        <v xml:space="preserve"> </v>
      </c>
      <c r="G90" s="28"/>
      <c r="H90" s="28"/>
    </row>
    <row r="91" spans="1:8" x14ac:dyDescent="0.25">
      <c r="A91" s="28" t="str">
        <f>IF('ALCAD Input'!A91&lt;&gt;0,'ALCAD Input'!A91," ")</f>
        <v xml:space="preserve"> </v>
      </c>
      <c r="B91" s="28" t="str">
        <f>IF(A91&lt;&gt;" ",'ALCAD Input'!E91&amp;"+"&amp;'ALCAD Input'!F91," ")</f>
        <v xml:space="preserve"> </v>
      </c>
      <c r="C91" s="28" t="str">
        <f>IF(A91&lt;&gt;" ",IF('ALCAD Input'!H91="L","LEFT","RIGHT"), " ")</f>
        <v xml:space="preserve"> </v>
      </c>
      <c r="D91" s="28" t="str">
        <f>IF(A91&lt;&gt;" ",'ALCAD Input'!G91," ")</f>
        <v xml:space="preserve"> </v>
      </c>
      <c r="E91" s="28" t="str">
        <f>IF(A91&lt;&gt;" ",'ALCAD Input'!Q91," ")</f>
        <v xml:space="preserve"> </v>
      </c>
      <c r="F91" s="26" t="str">
        <f>IF(A91&lt;&gt;" ",VLOOKUP(A91,'Reduction Calculations'!$A$5:$H$600,8,FALSE)," ")</f>
        <v xml:space="preserve"> </v>
      </c>
      <c r="G91" s="28"/>
      <c r="H91" s="28"/>
    </row>
    <row r="92" spans="1:8" x14ac:dyDescent="0.25">
      <c r="A92" s="28" t="str">
        <f>IF('ALCAD Input'!A92&lt;&gt;0,'ALCAD Input'!A92," ")</f>
        <v xml:space="preserve"> </v>
      </c>
      <c r="B92" s="28" t="str">
        <f>IF(A92&lt;&gt;" ",'ALCAD Input'!E92&amp;"+"&amp;'ALCAD Input'!F92," ")</f>
        <v xml:space="preserve"> </v>
      </c>
      <c r="C92" s="28" t="str">
        <f>IF(A92&lt;&gt;" ",IF('ALCAD Input'!H92="L","LEFT","RIGHT"), " ")</f>
        <v xml:space="preserve"> </v>
      </c>
      <c r="D92" s="28" t="str">
        <f>IF(A92&lt;&gt;" ",'ALCAD Input'!G92," ")</f>
        <v xml:space="preserve"> </v>
      </c>
      <c r="E92" s="28" t="str">
        <f>IF(A92&lt;&gt;" ",'ALCAD Input'!Q92," ")</f>
        <v xml:space="preserve"> </v>
      </c>
      <c r="F92" s="26" t="str">
        <f>IF(A92&lt;&gt;" ",VLOOKUP(A92,'Reduction Calculations'!$A$5:$H$600,8,FALSE)," ")</f>
        <v xml:space="preserve"> </v>
      </c>
      <c r="G92" s="28"/>
      <c r="H92" s="28"/>
    </row>
    <row r="93" spans="1:8" x14ac:dyDescent="0.25">
      <c r="A93" s="28" t="str">
        <f>IF('ALCAD Input'!A93&lt;&gt;0,'ALCAD Input'!A93," ")</f>
        <v xml:space="preserve"> </v>
      </c>
      <c r="B93" s="28" t="str">
        <f>IF(A93&lt;&gt;" ",'ALCAD Input'!E93&amp;"+"&amp;'ALCAD Input'!F93," ")</f>
        <v xml:space="preserve"> </v>
      </c>
      <c r="C93" s="28" t="str">
        <f>IF(A93&lt;&gt;" ",IF('ALCAD Input'!H93="L","LEFT","RIGHT"), " ")</f>
        <v xml:space="preserve"> </v>
      </c>
      <c r="D93" s="28" t="str">
        <f>IF(A93&lt;&gt;" ",'ALCAD Input'!G93," ")</f>
        <v xml:space="preserve"> </v>
      </c>
      <c r="E93" s="28" t="str">
        <f>IF(A93&lt;&gt;" ",'ALCAD Input'!Q93," ")</f>
        <v xml:space="preserve"> </v>
      </c>
      <c r="F93" s="26" t="str">
        <f>IF(A93&lt;&gt;" ",VLOOKUP(A93,'Reduction Calculations'!$A$5:$H$600,8,FALSE)," ")</f>
        <v xml:space="preserve"> </v>
      </c>
      <c r="G93" s="28"/>
      <c r="H93" s="28"/>
    </row>
    <row r="94" spans="1:8" x14ac:dyDescent="0.25">
      <c r="A94" s="28" t="str">
        <f>IF('ALCAD Input'!A94&lt;&gt;0,'ALCAD Input'!A94," ")</f>
        <v xml:space="preserve"> </v>
      </c>
      <c r="B94" s="28" t="str">
        <f>IF(A94&lt;&gt;" ",'ALCAD Input'!E94&amp;"+"&amp;'ALCAD Input'!F94," ")</f>
        <v xml:space="preserve"> </v>
      </c>
      <c r="C94" s="28" t="str">
        <f>IF(A94&lt;&gt;" ",IF('ALCAD Input'!H94="L","LEFT","RIGHT"), " ")</f>
        <v xml:space="preserve"> </v>
      </c>
      <c r="D94" s="28" t="str">
        <f>IF(A94&lt;&gt;" ",'ALCAD Input'!G94," ")</f>
        <v xml:space="preserve"> </v>
      </c>
      <c r="E94" s="28" t="str">
        <f>IF(A94&lt;&gt;" ",'ALCAD Input'!Q94," ")</f>
        <v xml:space="preserve"> </v>
      </c>
      <c r="F94" s="26" t="str">
        <f>IF(A94&lt;&gt;" ",VLOOKUP(A94,'Reduction Calculations'!$A$5:$H$600,8,FALSE)," ")</f>
        <v xml:space="preserve"> </v>
      </c>
      <c r="G94" s="28"/>
      <c r="H94" s="28"/>
    </row>
    <row r="95" spans="1:8" x14ac:dyDescent="0.25">
      <c r="A95" s="28" t="str">
        <f>IF('ALCAD Input'!A95&lt;&gt;0,'ALCAD Input'!A95," ")</f>
        <v xml:space="preserve"> </v>
      </c>
      <c r="B95" s="28" t="str">
        <f>IF(A95&lt;&gt;" ",'ALCAD Input'!E95&amp;"+"&amp;'ALCAD Input'!F95," ")</f>
        <v xml:space="preserve"> </v>
      </c>
      <c r="C95" s="28" t="str">
        <f>IF(A95&lt;&gt;" ",IF('ALCAD Input'!H95="L","LEFT","RIGHT"), " ")</f>
        <v xml:space="preserve"> </v>
      </c>
      <c r="D95" s="28" t="str">
        <f>IF(A95&lt;&gt;" ",'ALCAD Input'!G95," ")</f>
        <v xml:space="preserve"> </v>
      </c>
      <c r="E95" s="28" t="str">
        <f>IF(A95&lt;&gt;" ",'ALCAD Input'!Q95," ")</f>
        <v xml:space="preserve"> </v>
      </c>
      <c r="F95" s="26" t="str">
        <f>IF(A95&lt;&gt;" ",VLOOKUP(A95,'Reduction Calculations'!$A$5:$H$600,8,FALSE)," ")</f>
        <v xml:space="preserve"> </v>
      </c>
      <c r="G95" s="28"/>
      <c r="H95" s="28"/>
    </row>
    <row r="96" spans="1:8" x14ac:dyDescent="0.25">
      <c r="A96" s="28" t="str">
        <f>IF('ALCAD Input'!A96&lt;&gt;0,'ALCAD Input'!A96," ")</f>
        <v xml:space="preserve"> </v>
      </c>
      <c r="B96" s="28" t="str">
        <f>IF(A96&lt;&gt;" ",'ALCAD Input'!E96&amp;"+"&amp;'ALCAD Input'!F96," ")</f>
        <v xml:space="preserve"> </v>
      </c>
      <c r="C96" s="28" t="str">
        <f>IF(A96&lt;&gt;" ",IF('ALCAD Input'!H96="L","LEFT","RIGHT"), " ")</f>
        <v xml:space="preserve"> </v>
      </c>
      <c r="D96" s="28" t="str">
        <f>IF(A96&lt;&gt;" ",'ALCAD Input'!G96," ")</f>
        <v xml:space="preserve"> </v>
      </c>
      <c r="E96" s="28" t="str">
        <f>IF(A96&lt;&gt;" ",'ALCAD Input'!Q96," ")</f>
        <v xml:space="preserve"> </v>
      </c>
      <c r="F96" s="26" t="str">
        <f>IF(A96&lt;&gt;" ",VLOOKUP(A96,'Reduction Calculations'!$A$5:$H$600,8,FALSE)," ")</f>
        <v xml:space="preserve"> </v>
      </c>
      <c r="G96" s="28"/>
      <c r="H96" s="28"/>
    </row>
    <row r="97" spans="1:8" x14ac:dyDescent="0.25">
      <c r="A97" s="28" t="str">
        <f>IF('ALCAD Input'!A97&lt;&gt;0,'ALCAD Input'!A97," ")</f>
        <v xml:space="preserve"> </v>
      </c>
      <c r="B97" s="28" t="str">
        <f>IF(A97&lt;&gt;" ",'ALCAD Input'!E97&amp;"+"&amp;'ALCAD Input'!F97," ")</f>
        <v xml:space="preserve"> </v>
      </c>
      <c r="C97" s="28" t="str">
        <f>IF(A97&lt;&gt;" ",IF('ALCAD Input'!H97="L","LEFT","RIGHT"), " ")</f>
        <v xml:space="preserve"> </v>
      </c>
      <c r="D97" s="28" t="str">
        <f>IF(A97&lt;&gt;" ",'ALCAD Input'!G97," ")</f>
        <v xml:space="preserve"> </v>
      </c>
      <c r="E97" s="28" t="str">
        <f>IF(A97&lt;&gt;" ",'ALCAD Input'!Q97," ")</f>
        <v xml:space="preserve"> </v>
      </c>
      <c r="F97" s="26" t="str">
        <f>IF(A97&lt;&gt;" ",VLOOKUP(A97,'Reduction Calculations'!$A$5:$H$600,8,FALSE)," ")</f>
        <v xml:space="preserve"> </v>
      </c>
      <c r="G97" s="28"/>
      <c r="H97" s="28"/>
    </row>
    <row r="98" spans="1:8" x14ac:dyDescent="0.25">
      <c r="A98" s="28" t="str">
        <f>IF('ALCAD Input'!A98&lt;&gt;0,'ALCAD Input'!A98," ")</f>
        <v xml:space="preserve"> </v>
      </c>
      <c r="B98" s="28" t="str">
        <f>IF(A98&lt;&gt;" ",'ALCAD Input'!E98&amp;"+"&amp;'ALCAD Input'!F98," ")</f>
        <v xml:space="preserve"> </v>
      </c>
      <c r="C98" s="28" t="str">
        <f>IF(A98&lt;&gt;" ",IF('ALCAD Input'!H98="L","LEFT","RIGHT"), " ")</f>
        <v xml:space="preserve"> </v>
      </c>
      <c r="D98" s="28" t="str">
        <f>IF(A98&lt;&gt;" ",'ALCAD Input'!G98," ")</f>
        <v xml:space="preserve"> </v>
      </c>
      <c r="E98" s="28" t="str">
        <f>IF(A98&lt;&gt;" ",'ALCAD Input'!Q98," ")</f>
        <v xml:space="preserve"> </v>
      </c>
      <c r="F98" s="26" t="str">
        <f>IF(A98&lt;&gt;" ",VLOOKUP(A98,'Reduction Calculations'!$A$5:$H$600,8,FALSE)," ")</f>
        <v xml:space="preserve"> </v>
      </c>
      <c r="G98" s="28"/>
      <c r="H98" s="28"/>
    </row>
    <row r="99" spans="1:8" x14ac:dyDescent="0.25">
      <c r="A99" s="28" t="str">
        <f>IF('ALCAD Input'!A99&lt;&gt;0,'ALCAD Input'!A99," ")</f>
        <v xml:space="preserve"> </v>
      </c>
      <c r="B99" s="28" t="str">
        <f>IF(A99&lt;&gt;" ",'ALCAD Input'!E99&amp;"+"&amp;'ALCAD Input'!F99," ")</f>
        <v xml:space="preserve"> </v>
      </c>
      <c r="C99" s="28" t="str">
        <f>IF(A99&lt;&gt;" ",IF('ALCAD Input'!H99="L","LEFT","RIGHT"), " ")</f>
        <v xml:space="preserve"> </v>
      </c>
      <c r="D99" s="28" t="str">
        <f>IF(A99&lt;&gt;" ",'ALCAD Input'!G99," ")</f>
        <v xml:space="preserve"> </v>
      </c>
      <c r="E99" s="28" t="str">
        <f>IF(A99&lt;&gt;" ",'ALCAD Input'!Q99," ")</f>
        <v xml:space="preserve"> </v>
      </c>
      <c r="F99" s="26" t="str">
        <f>IF(A99&lt;&gt;" ",VLOOKUP(A99,'Reduction Calculations'!$A$5:$H$600,8,FALSE)," ")</f>
        <v xml:space="preserve"> </v>
      </c>
      <c r="G99" s="28"/>
      <c r="H99" s="28"/>
    </row>
    <row r="100" spans="1:8" x14ac:dyDescent="0.25">
      <c r="A100" s="28" t="str">
        <f>IF('ALCAD Input'!A100&lt;&gt;0,'ALCAD Input'!A100," ")</f>
        <v xml:space="preserve"> </v>
      </c>
      <c r="B100" s="28" t="str">
        <f>IF(A100&lt;&gt;" ",'ALCAD Input'!E100&amp;"+"&amp;'ALCAD Input'!F100," ")</f>
        <v xml:space="preserve"> </v>
      </c>
      <c r="C100" s="28" t="str">
        <f>IF(A100&lt;&gt;" ",IF('ALCAD Input'!H100="L","LEFT","RIGHT"), " ")</f>
        <v xml:space="preserve"> </v>
      </c>
      <c r="D100" s="28" t="str">
        <f>IF(A100&lt;&gt;" ",'ALCAD Input'!G100," ")</f>
        <v xml:space="preserve"> </v>
      </c>
      <c r="E100" s="28" t="str">
        <f>IF(A100&lt;&gt;" ",'ALCAD Input'!Q100," ")</f>
        <v xml:space="preserve"> </v>
      </c>
      <c r="F100" s="26" t="str">
        <f>IF(A100&lt;&gt;" ",VLOOKUP(A100,'Reduction Calculations'!$A$5:$H$600,8,FALSE)," ")</f>
        <v xml:space="preserve"> </v>
      </c>
      <c r="G100" s="28"/>
      <c r="H100" s="28"/>
    </row>
    <row r="101" spans="1:8" x14ac:dyDescent="0.25">
      <c r="A101" s="28" t="str">
        <f>IF('ALCAD Input'!A101&lt;&gt;0,'ALCAD Input'!A101," ")</f>
        <v xml:space="preserve"> </v>
      </c>
      <c r="B101" s="28" t="str">
        <f>IF(A101&lt;&gt;" ",'ALCAD Input'!E101&amp;"+"&amp;'ALCAD Input'!F101," ")</f>
        <v xml:space="preserve"> </v>
      </c>
      <c r="C101" s="28" t="str">
        <f>IF(A101&lt;&gt;" ",IF('ALCAD Input'!H101="L","LEFT","RIGHT"), " ")</f>
        <v xml:space="preserve"> </v>
      </c>
      <c r="D101" s="28" t="str">
        <f>IF(A101&lt;&gt;" ",'ALCAD Input'!G101," ")</f>
        <v xml:space="preserve"> </v>
      </c>
      <c r="E101" s="28" t="str">
        <f>IF(A101&lt;&gt;" ",'ALCAD Input'!Q101," ")</f>
        <v xml:space="preserve"> </v>
      </c>
      <c r="F101" s="26" t="str">
        <f>IF(A101&lt;&gt;" ",VLOOKUP(A101,'Reduction Calculations'!$A$5:$H$600,8,FALSE)," ")</f>
        <v xml:space="preserve"> </v>
      </c>
      <c r="G101" s="28"/>
      <c r="H101" s="28"/>
    </row>
    <row r="102" spans="1:8" x14ac:dyDescent="0.25">
      <c r="A102" s="28" t="str">
        <f>IF('ALCAD Input'!A102&lt;&gt;0,'ALCAD Input'!A102," ")</f>
        <v xml:space="preserve"> </v>
      </c>
      <c r="B102" s="28" t="str">
        <f>IF(A102&lt;&gt;" ",'ALCAD Input'!E102&amp;"+"&amp;'ALCAD Input'!F102," ")</f>
        <v xml:space="preserve"> </v>
      </c>
      <c r="C102" s="28" t="str">
        <f>IF(A102&lt;&gt;" ",IF('ALCAD Input'!H102="L","LEFT","RIGHT"), " ")</f>
        <v xml:space="preserve"> </v>
      </c>
      <c r="D102" s="28" t="str">
        <f>IF(A102&lt;&gt;" ",'ALCAD Input'!G102," ")</f>
        <v xml:space="preserve"> </v>
      </c>
      <c r="E102" s="28" t="str">
        <f>IF(A102&lt;&gt;" ",'ALCAD Input'!Q102," ")</f>
        <v xml:space="preserve"> </v>
      </c>
      <c r="F102" s="26" t="str">
        <f>IF(A102&lt;&gt;" ",VLOOKUP(A102,'Reduction Calculations'!$A$5:$H$600,8,FALSE)," ")</f>
        <v xml:space="preserve"> </v>
      </c>
      <c r="G102" s="28"/>
      <c r="H102" s="28"/>
    </row>
    <row r="103" spans="1:8" x14ac:dyDescent="0.25">
      <c r="A103" s="28" t="str">
        <f>IF('ALCAD Input'!A103&lt;&gt;0,'ALCAD Input'!A103," ")</f>
        <v xml:space="preserve"> </v>
      </c>
      <c r="B103" s="28" t="str">
        <f>IF(A103&lt;&gt;" ",'ALCAD Input'!E103&amp;"+"&amp;'ALCAD Input'!F103," ")</f>
        <v xml:space="preserve"> </v>
      </c>
      <c r="C103" s="28" t="str">
        <f>IF(A103&lt;&gt;" ",IF('ALCAD Input'!H103="L","LEFT","RIGHT"), " ")</f>
        <v xml:space="preserve"> </v>
      </c>
      <c r="D103" s="28" t="str">
        <f>IF(A103&lt;&gt;" ",'ALCAD Input'!G103," ")</f>
        <v xml:space="preserve"> </v>
      </c>
      <c r="E103" s="28" t="str">
        <f>IF(A103&lt;&gt;" ",'ALCAD Input'!Q103," ")</f>
        <v xml:space="preserve"> </v>
      </c>
      <c r="F103" s="26" t="str">
        <f>IF(A103&lt;&gt;" ",VLOOKUP(A103,'Reduction Calculations'!$A$5:$H$600,8,FALSE)," ")</f>
        <v xml:space="preserve"> </v>
      </c>
      <c r="G103" s="28"/>
      <c r="H103" s="28"/>
    </row>
    <row r="104" spans="1:8" x14ac:dyDescent="0.25">
      <c r="A104" s="28" t="str">
        <f>IF('ALCAD Input'!A104&lt;&gt;0,'ALCAD Input'!A104," ")</f>
        <v xml:space="preserve"> </v>
      </c>
      <c r="B104" s="28" t="str">
        <f>IF(A104&lt;&gt;" ",'ALCAD Input'!E104&amp;"+"&amp;'ALCAD Input'!F104," ")</f>
        <v xml:space="preserve"> </v>
      </c>
      <c r="C104" s="28" t="str">
        <f>IF(A104&lt;&gt;" ",IF('ALCAD Input'!H104="L","LEFT","RIGHT"), " ")</f>
        <v xml:space="preserve"> </v>
      </c>
      <c r="D104" s="28" t="str">
        <f>IF(A104&lt;&gt;" ",'ALCAD Input'!G104," ")</f>
        <v xml:space="preserve"> </v>
      </c>
      <c r="E104" s="28" t="str">
        <f>IF(A104&lt;&gt;" ",'ALCAD Input'!Q104," ")</f>
        <v xml:space="preserve"> </v>
      </c>
      <c r="F104" s="26" t="str">
        <f>IF(A104&lt;&gt;" ",VLOOKUP(A104,'Reduction Calculations'!$A$5:$H$600,8,FALSE)," ")</f>
        <v xml:space="preserve"> </v>
      </c>
      <c r="G104" s="28"/>
      <c r="H104" s="28"/>
    </row>
    <row r="105" spans="1:8" x14ac:dyDescent="0.25">
      <c r="A105" s="28" t="str">
        <f>IF('ALCAD Input'!A105&lt;&gt;0,'ALCAD Input'!A105," ")</f>
        <v xml:space="preserve"> </v>
      </c>
      <c r="B105" s="28" t="str">
        <f>IF(A105&lt;&gt;" ",'ALCAD Input'!E105&amp;"+"&amp;'ALCAD Input'!F105," ")</f>
        <v xml:space="preserve"> </v>
      </c>
      <c r="C105" s="28" t="str">
        <f>IF(A105&lt;&gt;" ",IF('ALCAD Input'!H105="L","LEFT","RIGHT"), " ")</f>
        <v xml:space="preserve"> </v>
      </c>
      <c r="D105" s="28" t="str">
        <f>IF(A105&lt;&gt;" ",'ALCAD Input'!G105," ")</f>
        <v xml:space="preserve"> </v>
      </c>
      <c r="E105" s="28" t="str">
        <f>IF(A105&lt;&gt;" ",'ALCAD Input'!Q105," ")</f>
        <v xml:space="preserve"> </v>
      </c>
      <c r="F105" s="26" t="str">
        <f>IF(A105&lt;&gt;" ",VLOOKUP(A105,'Reduction Calculations'!$A$5:$H$600,8,FALSE)," ")</f>
        <v xml:space="preserve"> </v>
      </c>
      <c r="G105" s="28"/>
      <c r="H105" s="28"/>
    </row>
    <row r="106" spans="1:8" x14ac:dyDescent="0.25">
      <c r="A106" s="28" t="str">
        <f>IF('ALCAD Input'!A106&lt;&gt;0,'ALCAD Input'!A106," ")</f>
        <v xml:space="preserve"> </v>
      </c>
      <c r="B106" s="28" t="str">
        <f>IF(A106&lt;&gt;" ",'ALCAD Input'!E106&amp;"+"&amp;'ALCAD Input'!F106," ")</f>
        <v xml:space="preserve"> </v>
      </c>
      <c r="C106" s="28" t="str">
        <f>IF(A106&lt;&gt;" ",IF('ALCAD Input'!H106="L","LEFT","RIGHT"), " ")</f>
        <v xml:space="preserve"> </v>
      </c>
      <c r="D106" s="28" t="str">
        <f>IF(A106&lt;&gt;" ",'ALCAD Input'!G106," ")</f>
        <v xml:space="preserve"> </v>
      </c>
      <c r="E106" s="28" t="str">
        <f>IF(A106&lt;&gt;" ",'ALCAD Input'!Q106," ")</f>
        <v xml:space="preserve"> </v>
      </c>
      <c r="F106" s="26" t="str">
        <f>IF(A106&lt;&gt;" ",VLOOKUP(A106,'Reduction Calculations'!$A$5:$H$600,8,FALSE)," ")</f>
        <v xml:space="preserve"> </v>
      </c>
      <c r="G106" s="28"/>
      <c r="H106" s="28"/>
    </row>
    <row r="107" spans="1:8" x14ac:dyDescent="0.25">
      <c r="A107" s="28" t="str">
        <f>IF('ALCAD Input'!A107&lt;&gt;0,'ALCAD Input'!A107," ")</f>
        <v xml:space="preserve"> </v>
      </c>
      <c r="B107" s="28" t="str">
        <f>IF(A107&lt;&gt;" ",'ALCAD Input'!E107&amp;"+"&amp;'ALCAD Input'!F107," ")</f>
        <v xml:space="preserve"> </v>
      </c>
      <c r="C107" s="28" t="str">
        <f>IF(A107&lt;&gt;" ",IF('ALCAD Input'!H107="L","LEFT","RIGHT"), " ")</f>
        <v xml:space="preserve"> </v>
      </c>
      <c r="D107" s="28" t="str">
        <f>IF(A107&lt;&gt;" ",'ALCAD Input'!G107," ")</f>
        <v xml:space="preserve"> </v>
      </c>
      <c r="E107" s="28" t="str">
        <f>IF(A107&lt;&gt;" ",'ALCAD Input'!Q107," ")</f>
        <v xml:space="preserve"> </v>
      </c>
      <c r="F107" s="26" t="str">
        <f>IF(A107&lt;&gt;" ",VLOOKUP(A107,'Reduction Calculations'!$A$5:$H$600,8,FALSE)," ")</f>
        <v xml:space="preserve"> </v>
      </c>
      <c r="G107" s="28"/>
      <c r="H107" s="28"/>
    </row>
    <row r="108" spans="1:8" x14ac:dyDescent="0.25">
      <c r="A108" s="28" t="str">
        <f>IF('ALCAD Input'!A108&lt;&gt;0,'ALCAD Input'!A108," ")</f>
        <v xml:space="preserve"> </v>
      </c>
      <c r="B108" s="28" t="str">
        <f>IF(A108&lt;&gt;" ",'ALCAD Input'!E108&amp;"+"&amp;'ALCAD Input'!F108," ")</f>
        <v xml:space="preserve"> </v>
      </c>
      <c r="C108" s="28" t="str">
        <f>IF(A108&lt;&gt;" ",IF('ALCAD Input'!H108="L","LEFT","RIGHT"), " ")</f>
        <v xml:space="preserve"> </v>
      </c>
      <c r="D108" s="28" t="str">
        <f>IF(A108&lt;&gt;" ",'ALCAD Input'!G108," ")</f>
        <v xml:space="preserve"> </v>
      </c>
      <c r="E108" s="28" t="str">
        <f>IF(A108&lt;&gt;" ",'ALCAD Input'!Q108," ")</f>
        <v xml:space="preserve"> </v>
      </c>
      <c r="F108" s="26" t="str">
        <f>IF(A108&lt;&gt;" ",VLOOKUP(A108,'Reduction Calculations'!$A$5:$H$600,8,FALSE)," ")</f>
        <v xml:space="preserve"> </v>
      </c>
      <c r="G108" s="28"/>
      <c r="H108" s="28"/>
    </row>
    <row r="109" spans="1:8" x14ac:dyDescent="0.25">
      <c r="A109" s="28" t="str">
        <f>IF('ALCAD Input'!A109&lt;&gt;0,'ALCAD Input'!A109," ")</f>
        <v xml:space="preserve"> </v>
      </c>
      <c r="B109" s="28" t="str">
        <f>IF(A109&lt;&gt;" ",'ALCAD Input'!E109&amp;"+"&amp;'ALCAD Input'!F109," ")</f>
        <v xml:space="preserve"> </v>
      </c>
      <c r="C109" s="28" t="str">
        <f>IF(A109&lt;&gt;" ",IF('ALCAD Input'!H109="L","LEFT","RIGHT"), " ")</f>
        <v xml:space="preserve"> </v>
      </c>
      <c r="D109" s="28" t="str">
        <f>IF(A109&lt;&gt;" ",'ALCAD Input'!G109," ")</f>
        <v xml:space="preserve"> </v>
      </c>
      <c r="E109" s="28" t="str">
        <f>IF(A109&lt;&gt;" ",'ALCAD Input'!Q109," ")</f>
        <v xml:space="preserve"> </v>
      </c>
      <c r="F109" s="26" t="str">
        <f>IF(A109&lt;&gt;" ",VLOOKUP(A109,'Reduction Calculations'!$A$5:$H$600,8,FALSE)," ")</f>
        <v xml:space="preserve"> </v>
      </c>
      <c r="G109" s="28"/>
      <c r="H109" s="28"/>
    </row>
    <row r="110" spans="1:8" x14ac:dyDescent="0.25">
      <c r="A110" s="28" t="str">
        <f>IF('ALCAD Input'!A110&lt;&gt;0,'ALCAD Input'!A110," ")</f>
        <v xml:space="preserve"> </v>
      </c>
      <c r="B110" s="28" t="str">
        <f>IF(A110&lt;&gt;" ",'ALCAD Input'!E110&amp;"+"&amp;'ALCAD Input'!F110," ")</f>
        <v xml:space="preserve"> </v>
      </c>
      <c r="C110" s="28" t="str">
        <f>IF(A110&lt;&gt;" ",IF('ALCAD Input'!H110="L","LEFT","RIGHT"), " ")</f>
        <v xml:space="preserve"> </v>
      </c>
      <c r="D110" s="28" t="str">
        <f>IF(A110&lt;&gt;" ",'ALCAD Input'!G110," ")</f>
        <v xml:space="preserve"> </v>
      </c>
      <c r="E110" s="28" t="str">
        <f>IF(A110&lt;&gt;" ",'ALCAD Input'!Q110," ")</f>
        <v xml:space="preserve"> </v>
      </c>
      <c r="F110" s="26" t="str">
        <f>IF(A110&lt;&gt;" ",VLOOKUP(A110,'Reduction Calculations'!$A$5:$H$600,8,FALSE)," ")</f>
        <v xml:space="preserve"> </v>
      </c>
      <c r="G110" s="28"/>
      <c r="H110" s="28"/>
    </row>
    <row r="111" spans="1:8" x14ac:dyDescent="0.25">
      <c r="A111" s="28" t="str">
        <f>IF('ALCAD Input'!A111&lt;&gt;0,'ALCAD Input'!A111," ")</f>
        <v xml:space="preserve"> </v>
      </c>
      <c r="B111" s="28" t="str">
        <f>IF(A111&lt;&gt;" ",'ALCAD Input'!E111&amp;"+"&amp;'ALCAD Input'!F111," ")</f>
        <v xml:space="preserve"> </v>
      </c>
      <c r="C111" s="28" t="str">
        <f>IF(A111&lt;&gt;" ",IF('ALCAD Input'!H111="L","LEFT","RIGHT"), " ")</f>
        <v xml:space="preserve"> </v>
      </c>
      <c r="D111" s="28" t="str">
        <f>IF(A111&lt;&gt;" ",'ALCAD Input'!G111," ")</f>
        <v xml:space="preserve"> </v>
      </c>
      <c r="E111" s="28" t="str">
        <f>IF(A111&lt;&gt;" ",'ALCAD Input'!Q111," ")</f>
        <v xml:space="preserve"> </v>
      </c>
      <c r="F111" s="26" t="str">
        <f>IF(A111&lt;&gt;" ",VLOOKUP(A111,'Reduction Calculations'!$A$5:$H$600,8,FALSE)," ")</f>
        <v xml:space="preserve"> </v>
      </c>
      <c r="G111" s="28"/>
      <c r="H111" s="28"/>
    </row>
    <row r="112" spans="1:8" x14ac:dyDescent="0.25">
      <c r="A112" s="28" t="str">
        <f>IF('ALCAD Input'!A112&lt;&gt;0,'ALCAD Input'!A112," ")</f>
        <v xml:space="preserve"> </v>
      </c>
      <c r="B112" s="28" t="str">
        <f>IF(A112&lt;&gt;" ",'ALCAD Input'!E112&amp;"+"&amp;'ALCAD Input'!F112," ")</f>
        <v xml:space="preserve"> </v>
      </c>
      <c r="C112" s="28" t="str">
        <f>IF(A112&lt;&gt;" ",IF('ALCAD Input'!H112="L","LEFT","RIGHT"), " ")</f>
        <v xml:space="preserve"> </v>
      </c>
      <c r="D112" s="28" t="str">
        <f>IF(A112&lt;&gt;" ",'ALCAD Input'!G112," ")</f>
        <v xml:space="preserve"> </v>
      </c>
      <c r="E112" s="28" t="str">
        <f>IF(A112&lt;&gt;" ",'ALCAD Input'!Q112," ")</f>
        <v xml:space="preserve"> </v>
      </c>
      <c r="F112" s="26" t="str">
        <f>IF(A112&lt;&gt;" ",VLOOKUP(A112,'Reduction Calculations'!$A$5:$H$600,8,FALSE)," ")</f>
        <v xml:space="preserve"> </v>
      </c>
      <c r="G112" s="28"/>
      <c r="H112" s="28"/>
    </row>
    <row r="113" spans="1:8" x14ac:dyDescent="0.25">
      <c r="A113" s="28" t="str">
        <f>IF('ALCAD Input'!A113&lt;&gt;0,'ALCAD Input'!A113," ")</f>
        <v xml:space="preserve"> </v>
      </c>
      <c r="B113" s="28" t="str">
        <f>IF(A113&lt;&gt;" ",'ALCAD Input'!E113&amp;"+"&amp;'ALCAD Input'!F113," ")</f>
        <v xml:space="preserve"> </v>
      </c>
      <c r="C113" s="28" t="str">
        <f>IF(A113&lt;&gt;" ",IF('ALCAD Input'!H113="L","LEFT","RIGHT"), " ")</f>
        <v xml:space="preserve"> </v>
      </c>
      <c r="D113" s="28" t="str">
        <f>IF(A113&lt;&gt;" ",'ALCAD Input'!G113," ")</f>
        <v xml:space="preserve"> </v>
      </c>
      <c r="E113" s="28" t="str">
        <f>IF(A113&lt;&gt;" ",'ALCAD Input'!Q113," ")</f>
        <v xml:space="preserve"> </v>
      </c>
      <c r="F113" s="26" t="str">
        <f>IF(A113&lt;&gt;" ",VLOOKUP(A113,'Reduction Calculations'!$A$5:$H$600,8,FALSE)," ")</f>
        <v xml:space="preserve"> </v>
      </c>
      <c r="G113" s="28"/>
      <c r="H113" s="28"/>
    </row>
    <row r="114" spans="1:8" x14ac:dyDescent="0.25">
      <c r="A114" s="28" t="str">
        <f>IF('ALCAD Input'!A114&lt;&gt;0,'ALCAD Input'!A114," ")</f>
        <v xml:space="preserve"> </v>
      </c>
      <c r="B114" s="28" t="str">
        <f>IF(A114&lt;&gt;" ",'ALCAD Input'!E114&amp;"+"&amp;'ALCAD Input'!F114," ")</f>
        <v xml:space="preserve"> </v>
      </c>
      <c r="C114" s="28" t="str">
        <f>IF(A114&lt;&gt;" ",IF('ALCAD Input'!H114="L","LEFT","RIGHT"), " ")</f>
        <v xml:space="preserve"> </v>
      </c>
      <c r="D114" s="28" t="str">
        <f>IF(A114&lt;&gt;" ",'ALCAD Input'!G114," ")</f>
        <v xml:space="preserve"> </v>
      </c>
      <c r="E114" s="28" t="str">
        <f>IF(A114&lt;&gt;" ",'ALCAD Input'!Q114," ")</f>
        <v xml:space="preserve"> </v>
      </c>
      <c r="F114" s="26" t="str">
        <f>IF(A114&lt;&gt;" ",VLOOKUP(A114,'Reduction Calculations'!$A$5:$H$600,8,FALSE)," ")</f>
        <v xml:space="preserve"> </v>
      </c>
      <c r="G114" s="28"/>
      <c r="H114" s="28"/>
    </row>
    <row r="115" spans="1:8" x14ac:dyDescent="0.25">
      <c r="A115" s="28" t="str">
        <f>IF('ALCAD Input'!A115&lt;&gt;0,'ALCAD Input'!A115," ")</f>
        <v xml:space="preserve"> </v>
      </c>
      <c r="B115" s="28" t="str">
        <f>IF(A115&lt;&gt;" ",'ALCAD Input'!E115&amp;"+"&amp;'ALCAD Input'!F115," ")</f>
        <v xml:space="preserve"> </v>
      </c>
      <c r="C115" s="28" t="str">
        <f>IF(A115&lt;&gt;" ",IF('ALCAD Input'!H115="L","LEFT","RIGHT"), " ")</f>
        <v xml:space="preserve"> </v>
      </c>
      <c r="D115" s="28" t="str">
        <f>IF(A115&lt;&gt;" ",'ALCAD Input'!G115," ")</f>
        <v xml:space="preserve"> </v>
      </c>
      <c r="E115" s="28" t="str">
        <f>IF(A115&lt;&gt;" ",'ALCAD Input'!Q115," ")</f>
        <v xml:space="preserve"> </v>
      </c>
      <c r="F115" s="26" t="str">
        <f>IF(A115&lt;&gt;" ",VLOOKUP(A115,'Reduction Calculations'!$A$5:$H$600,8,FALSE)," ")</f>
        <v xml:space="preserve"> </v>
      </c>
      <c r="G115" s="28"/>
      <c r="H115" s="28"/>
    </row>
    <row r="116" spans="1:8" x14ac:dyDescent="0.25">
      <c r="A116" s="28" t="str">
        <f>IF('ALCAD Input'!A116&lt;&gt;0,'ALCAD Input'!A116," ")</f>
        <v xml:space="preserve"> </v>
      </c>
      <c r="B116" s="28" t="str">
        <f>IF(A116&lt;&gt;" ",'ALCAD Input'!E116&amp;"+"&amp;'ALCAD Input'!F116," ")</f>
        <v xml:space="preserve"> </v>
      </c>
      <c r="C116" s="28" t="str">
        <f>IF(A116&lt;&gt;" ",IF('ALCAD Input'!H116="L","LEFT","RIGHT"), " ")</f>
        <v xml:space="preserve"> </v>
      </c>
      <c r="D116" s="28" t="str">
        <f>IF(A116&lt;&gt;" ",'ALCAD Input'!G116," ")</f>
        <v xml:space="preserve"> </v>
      </c>
      <c r="E116" s="28" t="str">
        <f>IF(A116&lt;&gt;" ",'ALCAD Input'!Q116," ")</f>
        <v xml:space="preserve"> </v>
      </c>
      <c r="F116" s="26" t="str">
        <f>IF(A116&lt;&gt;" ",VLOOKUP(A116,'Reduction Calculations'!$A$5:$H$600,8,FALSE)," ")</f>
        <v xml:space="preserve"> </v>
      </c>
      <c r="G116" s="28"/>
      <c r="H116" s="28"/>
    </row>
    <row r="117" spans="1:8" x14ac:dyDescent="0.25">
      <c r="A117" s="28" t="str">
        <f>IF('ALCAD Input'!A117&lt;&gt;0,'ALCAD Input'!A117," ")</f>
        <v xml:space="preserve"> </v>
      </c>
      <c r="B117" s="28" t="str">
        <f>IF(A117&lt;&gt;" ",'ALCAD Input'!E117&amp;"+"&amp;'ALCAD Input'!F117," ")</f>
        <v xml:space="preserve"> </v>
      </c>
      <c r="C117" s="28" t="str">
        <f>IF(A117&lt;&gt;" ",IF('ALCAD Input'!H117="L","LEFT","RIGHT"), " ")</f>
        <v xml:space="preserve"> </v>
      </c>
      <c r="D117" s="28" t="str">
        <f>IF(A117&lt;&gt;" ",'ALCAD Input'!G117," ")</f>
        <v xml:space="preserve"> </v>
      </c>
      <c r="E117" s="28" t="str">
        <f>IF(A117&lt;&gt;" ",'ALCAD Input'!Q117," ")</f>
        <v xml:space="preserve"> </v>
      </c>
      <c r="F117" s="26" t="str">
        <f>IF(A117&lt;&gt;" ",VLOOKUP(A117,'Reduction Calculations'!$A$5:$H$600,8,FALSE)," ")</f>
        <v xml:space="preserve"> </v>
      </c>
      <c r="G117" s="28"/>
      <c r="H117" s="28"/>
    </row>
    <row r="118" spans="1:8" x14ac:dyDescent="0.25">
      <c r="F118" s="27"/>
    </row>
    <row r="119" spans="1:8" x14ac:dyDescent="0.25">
      <c r="F119" s="27"/>
    </row>
    <row r="120" spans="1:8" x14ac:dyDescent="0.25">
      <c r="F120" s="27"/>
    </row>
    <row r="121" spans="1:8" x14ac:dyDescent="0.25">
      <c r="F121" s="27"/>
    </row>
    <row r="122" spans="1:8" x14ac:dyDescent="0.25">
      <c r="F122" s="27"/>
    </row>
    <row r="123" spans="1:8" x14ac:dyDescent="0.25">
      <c r="F123" s="27"/>
    </row>
    <row r="124" spans="1:8" x14ac:dyDescent="0.25">
      <c r="F124" s="27"/>
    </row>
    <row r="125" spans="1:8" x14ac:dyDescent="0.25">
      <c r="F125" s="27"/>
    </row>
    <row r="126" spans="1:8" x14ac:dyDescent="0.25">
      <c r="F126" s="27"/>
    </row>
    <row r="127" spans="1:8" x14ac:dyDescent="0.25">
      <c r="F127" s="27"/>
    </row>
    <row r="128" spans="1:8" x14ac:dyDescent="0.25">
      <c r="F128" s="27"/>
    </row>
    <row r="129" spans="6:6" x14ac:dyDescent="0.25">
      <c r="F129" s="27"/>
    </row>
    <row r="130" spans="6:6" x14ac:dyDescent="0.25">
      <c r="F130" s="27"/>
    </row>
    <row r="131" spans="6:6" x14ac:dyDescent="0.25">
      <c r="F131" s="27"/>
    </row>
    <row r="132" spans="6:6" x14ac:dyDescent="0.25">
      <c r="F132" s="27"/>
    </row>
    <row r="133" spans="6:6" x14ac:dyDescent="0.25">
      <c r="F133" s="27"/>
    </row>
    <row r="134" spans="6:6" x14ac:dyDescent="0.25">
      <c r="F134" s="27"/>
    </row>
    <row r="135" spans="6:6" x14ac:dyDescent="0.25">
      <c r="F135" s="27"/>
    </row>
    <row r="136" spans="6:6" x14ac:dyDescent="0.25">
      <c r="F136" s="27"/>
    </row>
    <row r="137" spans="6:6" x14ac:dyDescent="0.25">
      <c r="F137" s="27"/>
    </row>
    <row r="138" spans="6:6" x14ac:dyDescent="0.25">
      <c r="F138" s="27"/>
    </row>
    <row r="139" spans="6:6" x14ac:dyDescent="0.25">
      <c r="F139" s="27"/>
    </row>
    <row r="140" spans="6:6" x14ac:dyDescent="0.25">
      <c r="F140" s="27"/>
    </row>
    <row r="141" spans="6:6" x14ac:dyDescent="0.25">
      <c r="F141" s="27"/>
    </row>
    <row r="142" spans="6:6" x14ac:dyDescent="0.25">
      <c r="F142" s="27"/>
    </row>
    <row r="143" spans="6:6" x14ac:dyDescent="0.25">
      <c r="F143" s="27"/>
    </row>
    <row r="144" spans="6:6" x14ac:dyDescent="0.25">
      <c r="F144" s="27"/>
    </row>
    <row r="145" spans="6:6" x14ac:dyDescent="0.25">
      <c r="F145" s="27"/>
    </row>
    <row r="146" spans="6:6" x14ac:dyDescent="0.25">
      <c r="F146" s="27"/>
    </row>
    <row r="147" spans="6:6" x14ac:dyDescent="0.25">
      <c r="F147" s="27"/>
    </row>
    <row r="148" spans="6:6" x14ac:dyDescent="0.25">
      <c r="F148" s="27"/>
    </row>
    <row r="149" spans="6:6" x14ac:dyDescent="0.25">
      <c r="F149" s="27"/>
    </row>
    <row r="150" spans="6:6" x14ac:dyDescent="0.25">
      <c r="F150" s="27"/>
    </row>
    <row r="151" spans="6:6" x14ac:dyDescent="0.25">
      <c r="F151" s="27"/>
    </row>
    <row r="152" spans="6:6" x14ac:dyDescent="0.25">
      <c r="F152" s="27"/>
    </row>
    <row r="153" spans="6:6" x14ac:dyDescent="0.25">
      <c r="F153" s="27"/>
    </row>
    <row r="154" spans="6:6" x14ac:dyDescent="0.25">
      <c r="F154" s="27"/>
    </row>
    <row r="155" spans="6:6" x14ac:dyDescent="0.25">
      <c r="F155" s="27"/>
    </row>
    <row r="156" spans="6:6" x14ac:dyDescent="0.25">
      <c r="F156" s="27"/>
    </row>
    <row r="157" spans="6:6" x14ac:dyDescent="0.25">
      <c r="F157" s="27"/>
    </row>
    <row r="158" spans="6:6" x14ac:dyDescent="0.25">
      <c r="F158" s="27"/>
    </row>
    <row r="159" spans="6:6" x14ac:dyDescent="0.25">
      <c r="F159" s="27"/>
    </row>
    <row r="160" spans="6:6" x14ac:dyDescent="0.25">
      <c r="F160" s="27"/>
    </row>
    <row r="161" spans="6:6" x14ac:dyDescent="0.25">
      <c r="F161" s="27"/>
    </row>
    <row r="162" spans="6:6" x14ac:dyDescent="0.25">
      <c r="F162" s="27"/>
    </row>
    <row r="163" spans="6:6" x14ac:dyDescent="0.25">
      <c r="F163" s="27"/>
    </row>
    <row r="164" spans="6:6" x14ac:dyDescent="0.25">
      <c r="F164" s="27"/>
    </row>
    <row r="165" spans="6:6" x14ac:dyDescent="0.25">
      <c r="F165" s="27"/>
    </row>
    <row r="166" spans="6:6" x14ac:dyDescent="0.25">
      <c r="F166" s="27"/>
    </row>
    <row r="167" spans="6:6" x14ac:dyDescent="0.25">
      <c r="F167" s="27"/>
    </row>
    <row r="168" spans="6:6" x14ac:dyDescent="0.25">
      <c r="F168" s="27"/>
    </row>
    <row r="169" spans="6:6" x14ac:dyDescent="0.25">
      <c r="F169" s="27"/>
    </row>
    <row r="170" spans="6:6" x14ac:dyDescent="0.25">
      <c r="F170" s="27"/>
    </row>
    <row r="171" spans="6:6" x14ac:dyDescent="0.25">
      <c r="F171" s="27"/>
    </row>
    <row r="172" spans="6:6" x14ac:dyDescent="0.25">
      <c r="F172" s="27"/>
    </row>
    <row r="173" spans="6:6" x14ac:dyDescent="0.25">
      <c r="F173" s="27"/>
    </row>
    <row r="174" spans="6:6" x14ac:dyDescent="0.25">
      <c r="F174" s="27"/>
    </row>
    <row r="175" spans="6:6" x14ac:dyDescent="0.25">
      <c r="F175" s="27"/>
    </row>
    <row r="176" spans="6:6" x14ac:dyDescent="0.25">
      <c r="F176" s="27"/>
    </row>
    <row r="177" spans="6:6" x14ac:dyDescent="0.25">
      <c r="F177" s="27"/>
    </row>
    <row r="178" spans="6:6" x14ac:dyDescent="0.25">
      <c r="F178" s="27"/>
    </row>
    <row r="179" spans="6:6" x14ac:dyDescent="0.25">
      <c r="F179" s="27"/>
    </row>
    <row r="180" spans="6:6" x14ac:dyDescent="0.25">
      <c r="F180" s="27"/>
    </row>
    <row r="181" spans="6:6" x14ac:dyDescent="0.25">
      <c r="F181" s="27"/>
    </row>
    <row r="182" spans="6:6" x14ac:dyDescent="0.25">
      <c r="F182" s="27"/>
    </row>
    <row r="183" spans="6:6" x14ac:dyDescent="0.25">
      <c r="F183" s="27"/>
    </row>
    <row r="184" spans="6:6" x14ac:dyDescent="0.25">
      <c r="F184" s="27"/>
    </row>
    <row r="185" spans="6:6" x14ac:dyDescent="0.25">
      <c r="F185" s="27"/>
    </row>
    <row r="186" spans="6:6" x14ac:dyDescent="0.25">
      <c r="F186" s="27"/>
    </row>
    <row r="187" spans="6:6" x14ac:dyDescent="0.25">
      <c r="F187" s="27"/>
    </row>
    <row r="188" spans="6:6" x14ac:dyDescent="0.25">
      <c r="F188" s="27"/>
    </row>
    <row r="189" spans="6:6" x14ac:dyDescent="0.25">
      <c r="F189" s="27"/>
    </row>
    <row r="190" spans="6:6" x14ac:dyDescent="0.25">
      <c r="F190" s="27"/>
    </row>
    <row r="191" spans="6:6" x14ac:dyDescent="0.25">
      <c r="F191" s="27"/>
    </row>
    <row r="192" spans="6:6" x14ac:dyDescent="0.25">
      <c r="F192" s="27"/>
    </row>
    <row r="193" spans="6:6" x14ac:dyDescent="0.25">
      <c r="F193" s="27"/>
    </row>
    <row r="194" spans="6:6" x14ac:dyDescent="0.25">
      <c r="F194" s="27"/>
    </row>
    <row r="195" spans="6:6" x14ac:dyDescent="0.25">
      <c r="F195" s="27"/>
    </row>
    <row r="196" spans="6:6" x14ac:dyDescent="0.25">
      <c r="F196" s="27"/>
    </row>
    <row r="197" spans="6:6" x14ac:dyDescent="0.25">
      <c r="F197" s="27"/>
    </row>
    <row r="198" spans="6:6" x14ac:dyDescent="0.25">
      <c r="F198" s="27"/>
    </row>
    <row r="199" spans="6:6" x14ac:dyDescent="0.25">
      <c r="F199" s="27"/>
    </row>
    <row r="200" spans="6:6" x14ac:dyDescent="0.25">
      <c r="F200" s="27"/>
    </row>
    <row r="201" spans="6:6" x14ac:dyDescent="0.25">
      <c r="F201" s="27"/>
    </row>
    <row r="202" spans="6:6" x14ac:dyDescent="0.25">
      <c r="F202" s="27"/>
    </row>
    <row r="203" spans="6:6" x14ac:dyDescent="0.25">
      <c r="F203" s="27"/>
    </row>
    <row r="204" spans="6:6" x14ac:dyDescent="0.25">
      <c r="F204" s="27"/>
    </row>
    <row r="205" spans="6:6" x14ac:dyDescent="0.25">
      <c r="F205" s="27"/>
    </row>
    <row r="206" spans="6:6" x14ac:dyDescent="0.25">
      <c r="F206" s="27"/>
    </row>
    <row r="207" spans="6:6" x14ac:dyDescent="0.25">
      <c r="F207" s="27"/>
    </row>
    <row r="208" spans="6:6" x14ac:dyDescent="0.25">
      <c r="F208" s="27"/>
    </row>
    <row r="209" spans="6:6" x14ac:dyDescent="0.25">
      <c r="F209" s="27"/>
    </row>
    <row r="210" spans="6:6" x14ac:dyDescent="0.25">
      <c r="F210" s="27"/>
    </row>
    <row r="211" spans="6:6" x14ac:dyDescent="0.25">
      <c r="F211" s="27"/>
    </row>
    <row r="212" spans="6:6" x14ac:dyDescent="0.25">
      <c r="F212" s="27"/>
    </row>
    <row r="213" spans="6:6" x14ac:dyDescent="0.25">
      <c r="F213" s="27"/>
    </row>
    <row r="214" spans="6:6" x14ac:dyDescent="0.25">
      <c r="F214" s="27"/>
    </row>
    <row r="215" spans="6:6" x14ac:dyDescent="0.25">
      <c r="F215" s="27"/>
    </row>
    <row r="216" spans="6:6" x14ac:dyDescent="0.25">
      <c r="F216" s="27"/>
    </row>
    <row r="217" spans="6:6" x14ac:dyDescent="0.25">
      <c r="F217" s="27"/>
    </row>
    <row r="218" spans="6:6" x14ac:dyDescent="0.25">
      <c r="F218" s="27"/>
    </row>
    <row r="219" spans="6:6" x14ac:dyDescent="0.25">
      <c r="F219" s="27"/>
    </row>
    <row r="220" spans="6:6" x14ac:dyDescent="0.25">
      <c r="F220" s="27"/>
    </row>
    <row r="221" spans="6:6" x14ac:dyDescent="0.25">
      <c r="F221" s="27"/>
    </row>
    <row r="222" spans="6:6" x14ac:dyDescent="0.25">
      <c r="F222" s="27"/>
    </row>
    <row r="223" spans="6:6" x14ac:dyDescent="0.25">
      <c r="F223" s="27"/>
    </row>
    <row r="224" spans="6:6" x14ac:dyDescent="0.25">
      <c r="F224" s="27"/>
    </row>
    <row r="225" spans="6:6" x14ac:dyDescent="0.25">
      <c r="F225" s="27"/>
    </row>
    <row r="226" spans="6:6" x14ac:dyDescent="0.25">
      <c r="F226" s="27"/>
    </row>
    <row r="227" spans="6:6" x14ac:dyDescent="0.25">
      <c r="F227" s="27"/>
    </row>
    <row r="228" spans="6:6" x14ac:dyDescent="0.25">
      <c r="F228" s="27"/>
    </row>
    <row r="229" spans="6:6" x14ac:dyDescent="0.25">
      <c r="F229" s="27"/>
    </row>
    <row r="230" spans="6:6" x14ac:dyDescent="0.25">
      <c r="F230" s="27"/>
    </row>
    <row r="231" spans="6:6" x14ac:dyDescent="0.25">
      <c r="F231" s="27"/>
    </row>
    <row r="232" spans="6:6" x14ac:dyDescent="0.25">
      <c r="F232" s="27"/>
    </row>
    <row r="233" spans="6:6" x14ac:dyDescent="0.25">
      <c r="F233" s="27"/>
    </row>
    <row r="234" spans="6:6" x14ac:dyDescent="0.25">
      <c r="F234" s="27"/>
    </row>
    <row r="235" spans="6:6" x14ac:dyDescent="0.25">
      <c r="F235" s="27"/>
    </row>
    <row r="236" spans="6:6" x14ac:dyDescent="0.25">
      <c r="F236" s="27"/>
    </row>
    <row r="237" spans="6:6" x14ac:dyDescent="0.25">
      <c r="F237" s="27"/>
    </row>
    <row r="238" spans="6:6" x14ac:dyDescent="0.25">
      <c r="F238" s="27"/>
    </row>
    <row r="239" spans="6:6" x14ac:dyDescent="0.25">
      <c r="F239" s="27"/>
    </row>
    <row r="240" spans="6:6" x14ac:dyDescent="0.25">
      <c r="F240" s="27"/>
    </row>
    <row r="241" spans="6:6" x14ac:dyDescent="0.25">
      <c r="F241" s="27"/>
    </row>
    <row r="242" spans="6:6" x14ac:dyDescent="0.25">
      <c r="F242" s="27"/>
    </row>
    <row r="243" spans="6:6" x14ac:dyDescent="0.25">
      <c r="F243" s="27"/>
    </row>
    <row r="244" spans="6:6" x14ac:dyDescent="0.25">
      <c r="F244" s="27"/>
    </row>
    <row r="245" spans="6:6" x14ac:dyDescent="0.25">
      <c r="F245" s="27"/>
    </row>
    <row r="246" spans="6:6" x14ac:dyDescent="0.25">
      <c r="F246" s="27"/>
    </row>
    <row r="247" spans="6:6" x14ac:dyDescent="0.25">
      <c r="F247" s="27"/>
    </row>
    <row r="248" spans="6:6" x14ac:dyDescent="0.25">
      <c r="F248" s="27"/>
    </row>
    <row r="249" spans="6:6" x14ac:dyDescent="0.25">
      <c r="F249" s="27"/>
    </row>
    <row r="250" spans="6:6" x14ac:dyDescent="0.25">
      <c r="F250" s="27"/>
    </row>
    <row r="251" spans="6:6" x14ac:dyDescent="0.25">
      <c r="F251" s="27"/>
    </row>
    <row r="252" spans="6:6" x14ac:dyDescent="0.25">
      <c r="F252" s="27"/>
    </row>
    <row r="253" spans="6:6" x14ac:dyDescent="0.25">
      <c r="F253" s="27"/>
    </row>
    <row r="254" spans="6:6" x14ac:dyDescent="0.25">
      <c r="F254" s="27"/>
    </row>
    <row r="255" spans="6:6" x14ac:dyDescent="0.25">
      <c r="F255" s="27"/>
    </row>
    <row r="256" spans="6:6" x14ac:dyDescent="0.25">
      <c r="F256" s="27"/>
    </row>
    <row r="257" spans="6:6" x14ac:dyDescent="0.25">
      <c r="F257" s="27"/>
    </row>
    <row r="258" spans="6:6" x14ac:dyDescent="0.25">
      <c r="F258" s="27"/>
    </row>
    <row r="259" spans="6:6" x14ac:dyDescent="0.25">
      <c r="F259" s="27"/>
    </row>
    <row r="260" spans="6:6" x14ac:dyDescent="0.25">
      <c r="F260" s="27"/>
    </row>
    <row r="261" spans="6:6" x14ac:dyDescent="0.25">
      <c r="F261" s="27"/>
    </row>
    <row r="262" spans="6:6" x14ac:dyDescent="0.25">
      <c r="F262" s="27"/>
    </row>
    <row r="263" spans="6:6" x14ac:dyDescent="0.25">
      <c r="F263" s="27"/>
    </row>
    <row r="264" spans="6:6" x14ac:dyDescent="0.25">
      <c r="F264" s="27"/>
    </row>
    <row r="265" spans="6:6" x14ac:dyDescent="0.25">
      <c r="F265" s="27"/>
    </row>
    <row r="266" spans="6:6" x14ac:dyDescent="0.25">
      <c r="F266" s="27"/>
    </row>
    <row r="267" spans="6:6" x14ac:dyDescent="0.25">
      <c r="F267" s="27"/>
    </row>
    <row r="268" spans="6:6" x14ac:dyDescent="0.25">
      <c r="F268" s="27"/>
    </row>
    <row r="269" spans="6:6" x14ac:dyDescent="0.25">
      <c r="F269" s="27"/>
    </row>
    <row r="270" spans="6:6" x14ac:dyDescent="0.25">
      <c r="F270" s="27"/>
    </row>
    <row r="271" spans="6:6" x14ac:dyDescent="0.25">
      <c r="F271" s="27"/>
    </row>
    <row r="272" spans="6:6" x14ac:dyDescent="0.25">
      <c r="F272" s="27"/>
    </row>
    <row r="273" spans="6:6" x14ac:dyDescent="0.25">
      <c r="F273" s="27"/>
    </row>
    <row r="274" spans="6:6" x14ac:dyDescent="0.25">
      <c r="F274" s="27"/>
    </row>
    <row r="275" spans="6:6" x14ac:dyDescent="0.25">
      <c r="F275" s="27"/>
    </row>
    <row r="276" spans="6:6" x14ac:dyDescent="0.25">
      <c r="F276" s="27"/>
    </row>
    <row r="277" spans="6:6" x14ac:dyDescent="0.25">
      <c r="F277" s="27"/>
    </row>
    <row r="278" spans="6:6" x14ac:dyDescent="0.25">
      <c r="F278" s="27"/>
    </row>
    <row r="279" spans="6:6" x14ac:dyDescent="0.25">
      <c r="F279" s="27"/>
    </row>
    <row r="280" spans="6:6" x14ac:dyDescent="0.25">
      <c r="F280" s="27"/>
    </row>
    <row r="281" spans="6:6" x14ac:dyDescent="0.25">
      <c r="F281" s="27"/>
    </row>
    <row r="282" spans="6:6" x14ac:dyDescent="0.25">
      <c r="F282" s="27"/>
    </row>
    <row r="283" spans="6:6" x14ac:dyDescent="0.25">
      <c r="F283" s="27"/>
    </row>
    <row r="284" spans="6:6" x14ac:dyDescent="0.25">
      <c r="F284" s="27"/>
    </row>
    <row r="285" spans="6:6" x14ac:dyDescent="0.25">
      <c r="F285" s="27"/>
    </row>
    <row r="286" spans="6:6" x14ac:dyDescent="0.25">
      <c r="F286" s="27"/>
    </row>
    <row r="287" spans="6:6" x14ac:dyDescent="0.25">
      <c r="F287" s="27"/>
    </row>
    <row r="288" spans="6:6" x14ac:dyDescent="0.25">
      <c r="F288" s="27"/>
    </row>
    <row r="289" spans="6:6" x14ac:dyDescent="0.25">
      <c r="F289" s="27"/>
    </row>
    <row r="290" spans="6:6" x14ac:dyDescent="0.25">
      <c r="F290" s="27"/>
    </row>
    <row r="291" spans="6:6" x14ac:dyDescent="0.25">
      <c r="F291" s="27"/>
    </row>
    <row r="292" spans="6:6" x14ac:dyDescent="0.25">
      <c r="F292" s="27"/>
    </row>
    <row r="293" spans="6:6" x14ac:dyDescent="0.25">
      <c r="F293" s="27"/>
    </row>
    <row r="294" spans="6:6" x14ac:dyDescent="0.25">
      <c r="F294" s="27"/>
    </row>
    <row r="295" spans="6:6" x14ac:dyDescent="0.25">
      <c r="F295" s="27"/>
    </row>
    <row r="296" spans="6:6" x14ac:dyDescent="0.25">
      <c r="F296" s="27"/>
    </row>
    <row r="297" spans="6:6" x14ac:dyDescent="0.25">
      <c r="F297" s="27"/>
    </row>
    <row r="298" spans="6:6" x14ac:dyDescent="0.25">
      <c r="F298" s="27"/>
    </row>
    <row r="299" spans="6:6" x14ac:dyDescent="0.25">
      <c r="F299" s="27"/>
    </row>
    <row r="300" spans="6:6" x14ac:dyDescent="0.25">
      <c r="F300" s="27"/>
    </row>
    <row r="301" spans="6:6" x14ac:dyDescent="0.25">
      <c r="F301" s="27"/>
    </row>
    <row r="302" spans="6:6" x14ac:dyDescent="0.25">
      <c r="F302" s="27"/>
    </row>
    <row r="303" spans="6:6" x14ac:dyDescent="0.25">
      <c r="F303" s="27"/>
    </row>
    <row r="304" spans="6:6" x14ac:dyDescent="0.25">
      <c r="F304" s="27"/>
    </row>
    <row r="305" spans="6:6" x14ac:dyDescent="0.25">
      <c r="F305" s="27"/>
    </row>
    <row r="306" spans="6:6" x14ac:dyDescent="0.25">
      <c r="F306" s="27"/>
    </row>
    <row r="307" spans="6:6" x14ac:dyDescent="0.25">
      <c r="F307" s="27"/>
    </row>
    <row r="308" spans="6:6" x14ac:dyDescent="0.25">
      <c r="F308" s="27"/>
    </row>
    <row r="309" spans="6:6" x14ac:dyDescent="0.25">
      <c r="F309" s="27"/>
    </row>
    <row r="310" spans="6:6" x14ac:dyDescent="0.25">
      <c r="F310" s="27"/>
    </row>
    <row r="311" spans="6:6" x14ac:dyDescent="0.25">
      <c r="F311" s="27"/>
    </row>
    <row r="312" spans="6:6" x14ac:dyDescent="0.25">
      <c r="F312" s="27"/>
    </row>
    <row r="313" spans="6:6" x14ac:dyDescent="0.25">
      <c r="F313" s="27"/>
    </row>
    <row r="314" spans="6:6" x14ac:dyDescent="0.25">
      <c r="F314" s="27"/>
    </row>
    <row r="315" spans="6:6" x14ac:dyDescent="0.25">
      <c r="F315" s="27"/>
    </row>
    <row r="316" spans="6:6" x14ac:dyDescent="0.25">
      <c r="F316" s="27"/>
    </row>
    <row r="317" spans="6:6" x14ac:dyDescent="0.25">
      <c r="F317" s="27"/>
    </row>
    <row r="318" spans="6:6" x14ac:dyDescent="0.25">
      <c r="F318" s="27"/>
    </row>
    <row r="319" spans="6:6" x14ac:dyDescent="0.25">
      <c r="F319" s="27"/>
    </row>
    <row r="320" spans="6:6" x14ac:dyDescent="0.25">
      <c r="F320" s="27"/>
    </row>
    <row r="321" spans="6:6" x14ac:dyDescent="0.25">
      <c r="F321" s="27"/>
    </row>
    <row r="322" spans="6:6" x14ac:dyDescent="0.25">
      <c r="F322" s="27"/>
    </row>
    <row r="323" spans="6:6" x14ac:dyDescent="0.25">
      <c r="F323" s="27"/>
    </row>
    <row r="324" spans="6:6" x14ac:dyDescent="0.25">
      <c r="F324" s="27"/>
    </row>
    <row r="325" spans="6:6" x14ac:dyDescent="0.25">
      <c r="F325" s="27"/>
    </row>
    <row r="326" spans="6:6" x14ac:dyDescent="0.25">
      <c r="F326" s="27"/>
    </row>
    <row r="327" spans="6:6" x14ac:dyDescent="0.25">
      <c r="F327" s="27"/>
    </row>
    <row r="328" spans="6:6" x14ac:dyDescent="0.25">
      <c r="F328" s="27"/>
    </row>
    <row r="329" spans="6:6" x14ac:dyDescent="0.25">
      <c r="F329" s="27"/>
    </row>
    <row r="330" spans="6:6" x14ac:dyDescent="0.25">
      <c r="F330" s="27"/>
    </row>
    <row r="331" spans="6:6" x14ac:dyDescent="0.25">
      <c r="F331" s="27"/>
    </row>
    <row r="332" spans="6:6" x14ac:dyDescent="0.25">
      <c r="F332" s="27"/>
    </row>
    <row r="333" spans="6:6" x14ac:dyDescent="0.25">
      <c r="F333" s="27"/>
    </row>
    <row r="334" spans="6:6" x14ac:dyDescent="0.25">
      <c r="F334" s="27"/>
    </row>
    <row r="335" spans="6:6" x14ac:dyDescent="0.25">
      <c r="F335" s="27"/>
    </row>
    <row r="336" spans="6:6" x14ac:dyDescent="0.25">
      <c r="F336" s="27"/>
    </row>
    <row r="337" spans="6:6" x14ac:dyDescent="0.25">
      <c r="F337" s="27"/>
    </row>
    <row r="338" spans="6:6" x14ac:dyDescent="0.25">
      <c r="F338" s="27"/>
    </row>
    <row r="339" spans="6:6" x14ac:dyDescent="0.25">
      <c r="F339" s="27"/>
    </row>
    <row r="340" spans="6:6" x14ac:dyDescent="0.25">
      <c r="F340" s="27"/>
    </row>
    <row r="341" spans="6:6" x14ac:dyDescent="0.25">
      <c r="F341" s="27"/>
    </row>
    <row r="342" spans="6:6" x14ac:dyDescent="0.25">
      <c r="F342" s="27"/>
    </row>
    <row r="343" spans="6:6" x14ac:dyDescent="0.25">
      <c r="F343" s="27"/>
    </row>
    <row r="344" spans="6:6" x14ac:dyDescent="0.25">
      <c r="F344" s="27"/>
    </row>
    <row r="345" spans="6:6" x14ac:dyDescent="0.25">
      <c r="F345" s="27"/>
    </row>
    <row r="346" spans="6:6" x14ac:dyDescent="0.25">
      <c r="F346" s="27"/>
    </row>
    <row r="347" spans="6:6" x14ac:dyDescent="0.25">
      <c r="F347" s="27"/>
    </row>
    <row r="348" spans="6:6" x14ac:dyDescent="0.25">
      <c r="F348" s="27"/>
    </row>
    <row r="349" spans="6:6" x14ac:dyDescent="0.25">
      <c r="F349" s="27"/>
    </row>
    <row r="350" spans="6:6" x14ac:dyDescent="0.25">
      <c r="F350" s="27"/>
    </row>
    <row r="351" spans="6:6" x14ac:dyDescent="0.25">
      <c r="F351" s="27"/>
    </row>
    <row r="352" spans="6:6" x14ac:dyDescent="0.25">
      <c r="F352" s="27"/>
    </row>
    <row r="353" spans="6:6" x14ac:dyDescent="0.25">
      <c r="F353" s="27"/>
    </row>
    <row r="354" spans="6:6" x14ac:dyDescent="0.25">
      <c r="F354" s="27"/>
    </row>
    <row r="355" spans="6:6" x14ac:dyDescent="0.25">
      <c r="F355" s="27"/>
    </row>
    <row r="356" spans="6:6" x14ac:dyDescent="0.25">
      <c r="F356" s="27"/>
    </row>
    <row r="357" spans="6:6" x14ac:dyDescent="0.25">
      <c r="F357" s="27"/>
    </row>
    <row r="358" spans="6:6" x14ac:dyDescent="0.25">
      <c r="F358" s="27"/>
    </row>
    <row r="359" spans="6:6" x14ac:dyDescent="0.25">
      <c r="F359" s="27"/>
    </row>
    <row r="360" spans="6:6" x14ac:dyDescent="0.25">
      <c r="F360" s="27"/>
    </row>
    <row r="361" spans="6:6" x14ac:dyDescent="0.25">
      <c r="F361" s="27"/>
    </row>
    <row r="362" spans="6:6" x14ac:dyDescent="0.25">
      <c r="F362" s="27"/>
    </row>
    <row r="363" spans="6:6" x14ac:dyDescent="0.25">
      <c r="F363" s="27"/>
    </row>
    <row r="364" spans="6:6" x14ac:dyDescent="0.25">
      <c r="F364" s="27"/>
    </row>
    <row r="365" spans="6:6" x14ac:dyDescent="0.25">
      <c r="F365" s="27"/>
    </row>
    <row r="366" spans="6:6" x14ac:dyDescent="0.25">
      <c r="F366" s="27"/>
    </row>
    <row r="367" spans="6:6" x14ac:dyDescent="0.25">
      <c r="F367" s="27"/>
    </row>
    <row r="368" spans="6:6" x14ac:dyDescent="0.25">
      <c r="F368" s="27"/>
    </row>
    <row r="369" spans="6:6" x14ac:dyDescent="0.25">
      <c r="F369" s="27"/>
    </row>
    <row r="370" spans="6:6" x14ac:dyDescent="0.25">
      <c r="F370" s="27"/>
    </row>
    <row r="371" spans="6:6" x14ac:dyDescent="0.25">
      <c r="F371" s="27"/>
    </row>
    <row r="372" spans="6:6" x14ac:dyDescent="0.25">
      <c r="F372" s="27"/>
    </row>
    <row r="373" spans="6:6" x14ac:dyDescent="0.25">
      <c r="F373" s="27"/>
    </row>
    <row r="374" spans="6:6" x14ac:dyDescent="0.25">
      <c r="F374" s="27"/>
    </row>
    <row r="375" spans="6:6" x14ac:dyDescent="0.25">
      <c r="F375" s="27"/>
    </row>
    <row r="376" spans="6:6" x14ac:dyDescent="0.25">
      <c r="F376" s="27"/>
    </row>
    <row r="377" spans="6:6" x14ac:dyDescent="0.25">
      <c r="F377" s="27"/>
    </row>
    <row r="378" spans="6:6" x14ac:dyDescent="0.25">
      <c r="F378" s="27"/>
    </row>
    <row r="379" spans="6:6" x14ac:dyDescent="0.25">
      <c r="F379" s="27"/>
    </row>
    <row r="380" spans="6:6" x14ac:dyDescent="0.25">
      <c r="F380" s="27"/>
    </row>
    <row r="381" spans="6:6" x14ac:dyDescent="0.25">
      <c r="F381" s="27"/>
    </row>
    <row r="382" spans="6:6" x14ac:dyDescent="0.25">
      <c r="F382" s="27"/>
    </row>
    <row r="383" spans="6:6" x14ac:dyDescent="0.25">
      <c r="F383" s="27"/>
    </row>
    <row r="384" spans="6:6" x14ac:dyDescent="0.25">
      <c r="F384" s="27"/>
    </row>
    <row r="385" spans="6:6" x14ac:dyDescent="0.25">
      <c r="F385" s="27"/>
    </row>
    <row r="386" spans="6:6" x14ac:dyDescent="0.25">
      <c r="F386" s="27"/>
    </row>
    <row r="387" spans="6:6" x14ac:dyDescent="0.25">
      <c r="F387" s="27"/>
    </row>
    <row r="388" spans="6:6" x14ac:dyDescent="0.25">
      <c r="F388" s="27"/>
    </row>
    <row r="389" spans="6:6" x14ac:dyDescent="0.25">
      <c r="F389" s="27"/>
    </row>
    <row r="390" spans="6:6" x14ac:dyDescent="0.25">
      <c r="F390" s="27"/>
    </row>
    <row r="391" spans="6:6" x14ac:dyDescent="0.25">
      <c r="F391" s="27"/>
    </row>
    <row r="392" spans="6:6" x14ac:dyDescent="0.25">
      <c r="F392" s="27"/>
    </row>
    <row r="393" spans="6:6" x14ac:dyDescent="0.25">
      <c r="F393" s="27"/>
    </row>
    <row r="394" spans="6:6" x14ac:dyDescent="0.25">
      <c r="F394" s="27"/>
    </row>
    <row r="395" spans="6:6" x14ac:dyDescent="0.25">
      <c r="F395" s="27"/>
    </row>
    <row r="396" spans="6:6" x14ac:dyDescent="0.25">
      <c r="F396" s="27"/>
    </row>
    <row r="397" spans="6:6" x14ac:dyDescent="0.25">
      <c r="F397" s="27"/>
    </row>
    <row r="398" spans="6:6" x14ac:dyDescent="0.25">
      <c r="F398" s="27"/>
    </row>
    <row r="399" spans="6:6" x14ac:dyDescent="0.25">
      <c r="F399" s="27"/>
    </row>
    <row r="400" spans="6:6" x14ac:dyDescent="0.25">
      <c r="F400" s="27"/>
    </row>
    <row r="401" spans="6:6" x14ac:dyDescent="0.25">
      <c r="F401" s="27"/>
    </row>
    <row r="402" spans="6:6" x14ac:dyDescent="0.25">
      <c r="F402" s="27"/>
    </row>
    <row r="403" spans="6:6" x14ac:dyDescent="0.25">
      <c r="F403" s="27"/>
    </row>
    <row r="404" spans="6:6" x14ac:dyDescent="0.25">
      <c r="F404" s="27"/>
    </row>
    <row r="405" spans="6:6" x14ac:dyDescent="0.25">
      <c r="F405" s="27"/>
    </row>
    <row r="406" spans="6:6" x14ac:dyDescent="0.25">
      <c r="F406" s="27"/>
    </row>
    <row r="407" spans="6:6" x14ac:dyDescent="0.25">
      <c r="F407" s="27"/>
    </row>
    <row r="408" spans="6:6" x14ac:dyDescent="0.25">
      <c r="F408" s="27"/>
    </row>
    <row r="409" spans="6:6" x14ac:dyDescent="0.25">
      <c r="F409" s="27"/>
    </row>
    <row r="410" spans="6:6" x14ac:dyDescent="0.25">
      <c r="F410" s="27"/>
    </row>
    <row r="411" spans="6:6" x14ac:dyDescent="0.25">
      <c r="F411" s="27"/>
    </row>
    <row r="412" spans="6:6" x14ac:dyDescent="0.25">
      <c r="F412" s="27"/>
    </row>
    <row r="413" spans="6:6" x14ac:dyDescent="0.25">
      <c r="F413" s="27"/>
    </row>
    <row r="414" spans="6:6" x14ac:dyDescent="0.25">
      <c r="F414" s="27"/>
    </row>
    <row r="415" spans="6:6" x14ac:dyDescent="0.25">
      <c r="F415" s="27"/>
    </row>
    <row r="416" spans="6:6" x14ac:dyDescent="0.25">
      <c r="F416" s="27"/>
    </row>
    <row r="417" spans="6:6" x14ac:dyDescent="0.25">
      <c r="F417" s="27"/>
    </row>
    <row r="418" spans="6:6" x14ac:dyDescent="0.25">
      <c r="F418" s="27"/>
    </row>
    <row r="419" spans="6:6" x14ac:dyDescent="0.25">
      <c r="F419" s="27"/>
    </row>
    <row r="420" spans="6:6" x14ac:dyDescent="0.25">
      <c r="F420" s="27"/>
    </row>
    <row r="421" spans="6:6" x14ac:dyDescent="0.25">
      <c r="F421" s="27"/>
    </row>
    <row r="422" spans="6:6" x14ac:dyDescent="0.25">
      <c r="F422" s="27"/>
    </row>
    <row r="423" spans="6:6" x14ac:dyDescent="0.25">
      <c r="F423" s="27"/>
    </row>
    <row r="424" spans="6:6" x14ac:dyDescent="0.25">
      <c r="F424" s="27"/>
    </row>
    <row r="425" spans="6:6" x14ac:dyDescent="0.25">
      <c r="F425" s="27"/>
    </row>
    <row r="426" spans="6:6" x14ac:dyDescent="0.25">
      <c r="F426" s="27"/>
    </row>
    <row r="427" spans="6:6" x14ac:dyDescent="0.25">
      <c r="F427" s="27"/>
    </row>
    <row r="428" spans="6:6" x14ac:dyDescent="0.25">
      <c r="F428" s="27"/>
    </row>
    <row r="429" spans="6:6" x14ac:dyDescent="0.25">
      <c r="F429" s="27"/>
    </row>
    <row r="430" spans="6:6" x14ac:dyDescent="0.25">
      <c r="F430" s="27"/>
    </row>
    <row r="431" spans="6:6" x14ac:dyDescent="0.25">
      <c r="F431" s="27"/>
    </row>
    <row r="432" spans="6:6" x14ac:dyDescent="0.25">
      <c r="F432" s="27"/>
    </row>
    <row r="433" spans="6:6" x14ac:dyDescent="0.25">
      <c r="F433" s="27"/>
    </row>
    <row r="434" spans="6:6" x14ac:dyDescent="0.25">
      <c r="F434" s="27"/>
    </row>
    <row r="435" spans="6:6" x14ac:dyDescent="0.25">
      <c r="F435" s="27"/>
    </row>
    <row r="436" spans="6:6" x14ac:dyDescent="0.25">
      <c r="F436" s="27"/>
    </row>
    <row r="437" spans="6:6" x14ac:dyDescent="0.25">
      <c r="F437" s="27"/>
    </row>
    <row r="438" spans="6:6" x14ac:dyDescent="0.25">
      <c r="F438" s="27"/>
    </row>
    <row r="439" spans="6:6" x14ac:dyDescent="0.25">
      <c r="F439" s="27"/>
    </row>
    <row r="440" spans="6:6" x14ac:dyDescent="0.25">
      <c r="F440" s="27"/>
    </row>
    <row r="441" spans="6:6" x14ac:dyDescent="0.25">
      <c r="F441" s="27"/>
    </row>
    <row r="442" spans="6:6" x14ac:dyDescent="0.25">
      <c r="F442" s="27"/>
    </row>
    <row r="443" spans="6:6" x14ac:dyDescent="0.25">
      <c r="F443" s="27"/>
    </row>
    <row r="444" spans="6:6" x14ac:dyDescent="0.25">
      <c r="F444" s="27"/>
    </row>
    <row r="445" spans="6:6" x14ac:dyDescent="0.25">
      <c r="F445" s="27"/>
    </row>
    <row r="446" spans="6:6" x14ac:dyDescent="0.25">
      <c r="F446" s="27"/>
    </row>
    <row r="447" spans="6:6" x14ac:dyDescent="0.25">
      <c r="F447" s="27"/>
    </row>
    <row r="448" spans="6:6" x14ac:dyDescent="0.25">
      <c r="F448" s="27"/>
    </row>
    <row r="449" spans="6:6" x14ac:dyDescent="0.25">
      <c r="F449" s="27"/>
    </row>
    <row r="450" spans="6:6" x14ac:dyDescent="0.25">
      <c r="F450" s="27"/>
    </row>
    <row r="451" spans="6:6" x14ac:dyDescent="0.25">
      <c r="F451" s="27"/>
    </row>
    <row r="452" spans="6:6" x14ac:dyDescent="0.25">
      <c r="F452" s="27"/>
    </row>
    <row r="453" spans="6:6" x14ac:dyDescent="0.25">
      <c r="F453" s="27"/>
    </row>
    <row r="454" spans="6:6" x14ac:dyDescent="0.25">
      <c r="F454" s="27"/>
    </row>
    <row r="455" spans="6:6" x14ac:dyDescent="0.25">
      <c r="F455" s="27"/>
    </row>
    <row r="456" spans="6:6" x14ac:dyDescent="0.25">
      <c r="F456" s="27"/>
    </row>
    <row r="457" spans="6:6" x14ac:dyDescent="0.25">
      <c r="F457" s="27"/>
    </row>
    <row r="458" spans="6:6" x14ac:dyDescent="0.25">
      <c r="F458" s="27"/>
    </row>
    <row r="459" spans="6:6" x14ac:dyDescent="0.25">
      <c r="F459" s="27"/>
    </row>
    <row r="460" spans="6:6" x14ac:dyDescent="0.25">
      <c r="F460" s="27"/>
    </row>
    <row r="461" spans="6:6" x14ac:dyDescent="0.25">
      <c r="F461" s="27"/>
    </row>
    <row r="462" spans="6:6" x14ac:dyDescent="0.25">
      <c r="F462" s="27"/>
    </row>
    <row r="463" spans="6:6" x14ac:dyDescent="0.25">
      <c r="F463" s="27"/>
    </row>
    <row r="464" spans="6:6" x14ac:dyDescent="0.25">
      <c r="F464" s="27"/>
    </row>
    <row r="465" spans="6:6" x14ac:dyDescent="0.25">
      <c r="F465" s="27"/>
    </row>
    <row r="466" spans="6:6" x14ac:dyDescent="0.25">
      <c r="F466" s="27"/>
    </row>
    <row r="467" spans="6:6" x14ac:dyDescent="0.25">
      <c r="F467" s="27"/>
    </row>
  </sheetData>
  <mergeCells count="1">
    <mergeCell ref="C1:D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60" zoomScaleNormal="100" workbookViewId="0">
      <selection activeCell="E13" sqref="E13"/>
    </sheetView>
  </sheetViews>
  <sheetFormatPr defaultColWidth="15.5703125" defaultRowHeight="15" x14ac:dyDescent="0.25"/>
  <cols>
    <col min="1" max="1" width="42.42578125" style="11" customWidth="1"/>
    <col min="2" max="2" width="44.7109375" style="11" customWidth="1"/>
  </cols>
  <sheetData>
    <row r="1" spans="1:4" ht="21.75" thickBot="1" x14ac:dyDescent="0.4">
      <c r="A1" s="51" t="s">
        <v>36</v>
      </c>
      <c r="B1" s="52"/>
      <c r="C1" s="53"/>
      <c r="D1" s="54"/>
    </row>
    <row r="2" spans="1:4" x14ac:dyDescent="0.25">
      <c r="A2" s="34" t="s">
        <v>28</v>
      </c>
      <c r="B2" s="35" t="s">
        <v>29</v>
      </c>
    </row>
    <row r="3" spans="1:4" x14ac:dyDescent="0.25">
      <c r="A3" s="1" t="s">
        <v>6</v>
      </c>
      <c r="B3" s="36">
        <v>0.84</v>
      </c>
    </row>
    <row r="4" spans="1:4" x14ac:dyDescent="0.25">
      <c r="A4" s="1" t="s">
        <v>7</v>
      </c>
      <c r="B4" s="36">
        <v>0.84</v>
      </c>
    </row>
    <row r="5" spans="1:4" x14ac:dyDescent="0.25">
      <c r="A5" s="1" t="s">
        <v>25</v>
      </c>
      <c r="B5" s="36">
        <v>0.8</v>
      </c>
    </row>
    <row r="6" spans="1:4" x14ac:dyDescent="0.25">
      <c r="A6" s="1" t="s">
        <v>24</v>
      </c>
      <c r="B6" s="36">
        <v>0.8</v>
      </c>
    </row>
    <row r="7" spans="1:4" x14ac:dyDescent="0.25">
      <c r="A7" s="1" t="s">
        <v>12</v>
      </c>
      <c r="B7" s="36">
        <v>0.8</v>
      </c>
    </row>
    <row r="8" spans="1:4" x14ac:dyDescent="0.25">
      <c r="A8" s="1" t="s">
        <v>23</v>
      </c>
      <c r="B8" s="36">
        <v>0.8</v>
      </c>
    </row>
    <row r="9" spans="1:4" x14ac:dyDescent="0.25">
      <c r="A9" s="1" t="s">
        <v>22</v>
      </c>
      <c r="B9" s="36">
        <v>0.8</v>
      </c>
    </row>
    <row r="10" spans="1:4" x14ac:dyDescent="0.25">
      <c r="A10" s="1" t="s">
        <v>21</v>
      </c>
      <c r="B10" s="36">
        <v>0.8</v>
      </c>
    </row>
    <row r="11" spans="1:4" x14ac:dyDescent="0.25">
      <c r="A11" s="1" t="s">
        <v>20</v>
      </c>
      <c r="B11" s="36">
        <v>0.8</v>
      </c>
    </row>
    <row r="12" spans="1:4" x14ac:dyDescent="0.25">
      <c r="A12" s="1" t="s">
        <v>15</v>
      </c>
      <c r="B12" s="36">
        <v>0.8</v>
      </c>
    </row>
    <row r="13" spans="1:4" x14ac:dyDescent="0.25">
      <c r="A13" s="1" t="s">
        <v>16</v>
      </c>
      <c r="B13" s="36">
        <v>0.8</v>
      </c>
    </row>
    <row r="14" spans="1:4" x14ac:dyDescent="0.25">
      <c r="A14" s="1" t="s">
        <v>4</v>
      </c>
      <c r="B14" s="36">
        <v>0.79</v>
      </c>
    </row>
    <row r="15" spans="1:4" x14ac:dyDescent="0.25">
      <c r="A15" s="1" t="s">
        <v>14</v>
      </c>
      <c r="B15" s="36">
        <v>0.7</v>
      </c>
    </row>
    <row r="16" spans="1:4" x14ac:dyDescent="0.25">
      <c r="A16" s="1" t="s">
        <v>5</v>
      </c>
      <c r="B16" s="36">
        <v>0.7</v>
      </c>
    </row>
    <row r="17" spans="1:2" x14ac:dyDescent="0.25">
      <c r="A17" s="1" t="s">
        <v>9</v>
      </c>
      <c r="B17" s="36">
        <v>0.6</v>
      </c>
    </row>
    <row r="18" spans="1:2" x14ac:dyDescent="0.25">
      <c r="A18" s="1" t="s">
        <v>10</v>
      </c>
      <c r="B18" s="36">
        <v>0.6</v>
      </c>
    </row>
    <row r="19" spans="1:2" x14ac:dyDescent="0.25">
      <c r="A19" s="1" t="s">
        <v>11</v>
      </c>
      <c r="B19" s="36">
        <v>0.6</v>
      </c>
    </row>
    <row r="20" spans="1:2" x14ac:dyDescent="0.25">
      <c r="A20" s="1" t="s">
        <v>8</v>
      </c>
      <c r="B20" s="36">
        <v>0.57999999999999996</v>
      </c>
    </row>
    <row r="21" spans="1:2" x14ac:dyDescent="0.25">
      <c r="A21" s="1" t="s">
        <v>18</v>
      </c>
      <c r="B21" s="36">
        <v>0.57999999999999996</v>
      </c>
    </row>
    <row r="22" spans="1:2" x14ac:dyDescent="0.25">
      <c r="A22" s="1" t="s">
        <v>19</v>
      </c>
      <c r="B22" s="36">
        <v>0.57999999999999996</v>
      </c>
    </row>
    <row r="23" spans="1:2" x14ac:dyDescent="0.25">
      <c r="A23" s="1" t="s">
        <v>13</v>
      </c>
      <c r="B23" s="36">
        <v>0.55000000000000004</v>
      </c>
    </row>
    <row r="24" spans="1:2" x14ac:dyDescent="0.25">
      <c r="A24" s="1" t="s">
        <v>17</v>
      </c>
      <c r="B24" s="36">
        <v>0.5</v>
      </c>
    </row>
    <row r="25" spans="1:2" x14ac:dyDescent="0.25">
      <c r="A25" s="1" t="s">
        <v>1</v>
      </c>
      <c r="B25" s="1">
        <v>0</v>
      </c>
    </row>
  </sheetData>
  <sortState ref="A1:C32">
    <sortCondition descending="1" ref="B1:B32"/>
  </sortState>
  <mergeCells count="2">
    <mergeCell ref="A1:B1"/>
    <mergeCell ref="C1:D1"/>
  </mergeCells>
  <dataValidations count="2">
    <dataValidation type="custom" allowBlank="1" showInputMessage="1" showErrorMessage="1" sqref="D4">
      <formula1>SUM(A4:A25)</formula1>
    </dataValidation>
    <dataValidation type="custom" allowBlank="1" showInputMessage="1" showErrorMessage="1" sqref="D3">
      <formula1>SUM(A3:A25)</formula1>
    </dataValidation>
  </dataValidations>
  <pageMargins left="0.7" right="0.7" top="0.75" bottom="0.75" header="0.3" footer="0.3"/>
  <pageSetup scale="83" orientation="portrait" r:id="rId1"/>
  <rowBreaks count="1" manualBreakCount="1">
    <brk id="32" max="1" man="1"/>
  </rowBreaks>
  <colBreaks count="1" manualBreakCount="1">
    <brk id="2"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51"/>
  <sheetViews>
    <sheetView topLeftCell="H1" workbookViewId="0">
      <selection activeCell="H806" sqref="A806:XFD843"/>
    </sheetView>
  </sheetViews>
  <sheetFormatPr defaultRowHeight="15" x14ac:dyDescent="0.25"/>
  <cols>
    <col min="1" max="1" width="20.7109375" bestFit="1" customWidth="1"/>
    <col min="2" max="2" width="19.28515625" bestFit="1" customWidth="1"/>
    <col min="3" max="3" width="21" bestFit="1" customWidth="1"/>
    <col min="4" max="4" width="16.42578125" bestFit="1" customWidth="1"/>
    <col min="5" max="5" width="17" bestFit="1" customWidth="1"/>
    <col min="6" max="6" width="19.85546875" bestFit="1" customWidth="1"/>
    <col min="7" max="7" width="18.140625" bestFit="1" customWidth="1"/>
    <col min="8" max="8" width="15.85546875" bestFit="1" customWidth="1"/>
    <col min="9" max="9" width="20.42578125" bestFit="1" customWidth="1"/>
    <col min="10" max="10" width="18.140625" bestFit="1" customWidth="1"/>
    <col min="11" max="11" width="20.5703125" bestFit="1" customWidth="1"/>
    <col min="12" max="12" width="21.140625" bestFit="1" customWidth="1"/>
    <col min="13" max="13" width="10.5703125" bestFit="1" customWidth="1"/>
    <col min="14" max="14" width="20.140625" bestFit="1" customWidth="1"/>
    <col min="15" max="15" width="18.7109375" bestFit="1" customWidth="1"/>
    <col min="16" max="16" width="9.7109375" bestFit="1" customWidth="1"/>
    <col min="17" max="17" width="17" bestFit="1" customWidth="1"/>
    <col min="18" max="18" width="18.140625" bestFit="1" customWidth="1"/>
    <col min="19" max="19" width="9.5703125" bestFit="1" customWidth="1"/>
    <col min="20" max="20" width="9.140625" style="23"/>
  </cols>
  <sheetData>
    <row r="1" spans="1:20" x14ac:dyDescent="0.25">
      <c r="A1" t="s">
        <v>37</v>
      </c>
      <c r="B1" t="s">
        <v>38</v>
      </c>
      <c r="C1" t="s">
        <v>39</v>
      </c>
      <c r="D1" t="s">
        <v>40</v>
      </c>
      <c r="E1" t="s">
        <v>41</v>
      </c>
      <c r="F1" t="s">
        <v>42</v>
      </c>
      <c r="G1" t="s">
        <v>43</v>
      </c>
      <c r="H1" t="s">
        <v>44</v>
      </c>
      <c r="I1" t="s">
        <v>45</v>
      </c>
      <c r="J1" t="s">
        <v>46</v>
      </c>
      <c r="K1" t="s">
        <v>47</v>
      </c>
      <c r="L1" t="s">
        <v>48</v>
      </c>
      <c r="M1" t="s">
        <v>49</v>
      </c>
      <c r="N1" t="s">
        <v>50</v>
      </c>
      <c r="O1" t="s">
        <v>51</v>
      </c>
      <c r="P1" t="s">
        <v>52</v>
      </c>
      <c r="Q1" t="s">
        <v>53</v>
      </c>
      <c r="R1" t="s">
        <v>54</v>
      </c>
      <c r="S1" t="s">
        <v>55</v>
      </c>
      <c r="T1" s="23" t="s">
        <v>80</v>
      </c>
    </row>
    <row r="2" spans="1:20" x14ac:dyDescent="0.25">
      <c r="A2" s="20" t="s">
        <v>75</v>
      </c>
      <c r="B2">
        <v>34.844948410000001</v>
      </c>
      <c r="C2">
        <v>-87.37408671</v>
      </c>
      <c r="D2" s="20" t="s">
        <v>78</v>
      </c>
      <c r="E2">
        <v>102</v>
      </c>
      <c r="F2">
        <v>95</v>
      </c>
      <c r="G2">
        <v>224</v>
      </c>
      <c r="H2" s="20" t="s">
        <v>58</v>
      </c>
      <c r="I2">
        <v>3.28</v>
      </c>
      <c r="J2">
        <v>2.0299999999999998</v>
      </c>
      <c r="K2">
        <v>15</v>
      </c>
      <c r="L2">
        <v>15</v>
      </c>
      <c r="M2" s="20" t="s">
        <v>57</v>
      </c>
      <c r="N2">
        <v>27</v>
      </c>
      <c r="O2" s="20" t="s">
        <v>57</v>
      </c>
      <c r="P2" s="20" t="s">
        <v>57</v>
      </c>
      <c r="Q2" s="20" t="s">
        <v>57</v>
      </c>
      <c r="R2" s="20" t="s">
        <v>26</v>
      </c>
      <c r="S2" s="20" t="s">
        <v>57</v>
      </c>
      <c r="T2" s="23">
        <f>IFERROR(IF(A2&gt;0,MOD(A2,1)+10," "),10)</f>
        <v>10</v>
      </c>
    </row>
    <row r="3" spans="1:20" x14ac:dyDescent="0.25">
      <c r="A3" s="20" t="s">
        <v>74</v>
      </c>
      <c r="B3">
        <v>34.844703430000003</v>
      </c>
      <c r="C3">
        <v>-87.375590459999998</v>
      </c>
      <c r="D3" s="20" t="s">
        <v>78</v>
      </c>
      <c r="E3">
        <v>98</v>
      </c>
      <c r="F3">
        <v>94</v>
      </c>
      <c r="G3">
        <v>2</v>
      </c>
      <c r="H3" s="20" t="s">
        <v>56</v>
      </c>
      <c r="I3">
        <v>0.21</v>
      </c>
      <c r="J3">
        <v>0</v>
      </c>
      <c r="K3">
        <v>15</v>
      </c>
      <c r="L3">
        <v>15</v>
      </c>
      <c r="M3" s="20" t="s">
        <v>57</v>
      </c>
      <c r="N3">
        <v>27</v>
      </c>
      <c r="O3" s="20" t="s">
        <v>57</v>
      </c>
      <c r="P3" s="20" t="s">
        <v>57</v>
      </c>
      <c r="Q3" s="20" t="s">
        <v>57</v>
      </c>
      <c r="R3" s="20" t="s">
        <v>26</v>
      </c>
      <c r="S3" s="20" t="s">
        <v>57</v>
      </c>
      <c r="T3" s="23">
        <f t="shared" ref="T3:T66" si="0">IFERROR(IF(A3&gt;0,MOD(A3,1)+10," "),10)</f>
        <v>10.1</v>
      </c>
    </row>
    <row r="4" spans="1:20" x14ac:dyDescent="0.25">
      <c r="A4" s="20" t="s">
        <v>27</v>
      </c>
      <c r="B4">
        <v>34.844561319999997</v>
      </c>
      <c r="C4">
        <v>-87.37423355</v>
      </c>
      <c r="D4" s="20" t="s">
        <v>78</v>
      </c>
      <c r="E4">
        <v>102</v>
      </c>
      <c r="F4">
        <v>97</v>
      </c>
      <c r="G4">
        <v>77</v>
      </c>
      <c r="H4" s="20" t="s">
        <v>58</v>
      </c>
      <c r="I4">
        <v>0</v>
      </c>
      <c r="J4">
        <v>0</v>
      </c>
      <c r="K4">
        <v>15</v>
      </c>
      <c r="L4">
        <v>15</v>
      </c>
      <c r="M4" s="20" t="s">
        <v>57</v>
      </c>
      <c r="N4">
        <v>27</v>
      </c>
      <c r="O4" s="20" t="s">
        <v>57</v>
      </c>
      <c r="P4" s="20" t="s">
        <v>57</v>
      </c>
      <c r="Q4" s="20" t="s">
        <v>57</v>
      </c>
      <c r="R4" s="20" t="s">
        <v>26</v>
      </c>
      <c r="S4" s="20" t="s">
        <v>57</v>
      </c>
      <c r="T4" s="23">
        <f t="shared" si="0"/>
        <v>10</v>
      </c>
    </row>
    <row r="5" spans="1:20" x14ac:dyDescent="0.25">
      <c r="A5" s="20" t="s">
        <v>60</v>
      </c>
      <c r="B5">
        <v>34.842967129999998</v>
      </c>
      <c r="C5">
        <v>-87.372104719999996</v>
      </c>
      <c r="D5" s="20" t="s">
        <v>78</v>
      </c>
      <c r="E5">
        <v>110</v>
      </c>
      <c r="F5">
        <v>86</v>
      </c>
      <c r="G5">
        <v>274</v>
      </c>
      <c r="H5" s="20" t="s">
        <v>56</v>
      </c>
      <c r="I5">
        <v>10.25</v>
      </c>
      <c r="J5">
        <v>2.95</v>
      </c>
      <c r="K5">
        <v>15</v>
      </c>
      <c r="L5">
        <v>15</v>
      </c>
      <c r="M5" s="20" t="s">
        <v>57</v>
      </c>
      <c r="N5">
        <v>27</v>
      </c>
      <c r="O5" s="20" t="s">
        <v>57</v>
      </c>
      <c r="P5" s="20" t="s">
        <v>57</v>
      </c>
      <c r="Q5" s="20" t="s">
        <v>57</v>
      </c>
      <c r="R5" s="20" t="s">
        <v>26</v>
      </c>
      <c r="S5" s="20" t="s">
        <v>57</v>
      </c>
      <c r="T5" s="23">
        <f t="shared" si="0"/>
        <v>10</v>
      </c>
    </row>
    <row r="6" spans="1:20" x14ac:dyDescent="0.25">
      <c r="A6" s="20" t="s">
        <v>59</v>
      </c>
      <c r="B6">
        <v>34.843468960000003</v>
      </c>
      <c r="C6">
        <v>-87.371851340000006</v>
      </c>
      <c r="D6" s="20" t="s">
        <v>78</v>
      </c>
      <c r="E6">
        <v>111</v>
      </c>
      <c r="F6">
        <v>1</v>
      </c>
      <c r="G6">
        <v>76</v>
      </c>
      <c r="H6" s="20" t="s">
        <v>56</v>
      </c>
      <c r="I6">
        <v>0</v>
      </c>
      <c r="J6">
        <v>0.45</v>
      </c>
      <c r="K6">
        <v>15</v>
      </c>
      <c r="L6">
        <v>15</v>
      </c>
      <c r="M6" s="20" t="s">
        <v>57</v>
      </c>
      <c r="N6">
        <v>27</v>
      </c>
      <c r="O6" s="20" t="s">
        <v>57</v>
      </c>
      <c r="P6" s="20" t="s">
        <v>57</v>
      </c>
      <c r="Q6" s="20" t="s">
        <v>57</v>
      </c>
      <c r="R6" s="20" t="s">
        <v>26</v>
      </c>
      <c r="S6" s="20" t="s">
        <v>57</v>
      </c>
      <c r="T6" s="23">
        <f t="shared" si="0"/>
        <v>10</v>
      </c>
    </row>
    <row r="7" spans="1:20" x14ac:dyDescent="0.25">
      <c r="A7" s="20" t="s">
        <v>77</v>
      </c>
      <c r="B7">
        <v>34.842813870000001</v>
      </c>
      <c r="C7">
        <v>-87.36979968</v>
      </c>
      <c r="D7" s="20" t="s">
        <v>78</v>
      </c>
      <c r="E7">
        <v>117</v>
      </c>
      <c r="F7">
        <v>60</v>
      </c>
      <c r="G7">
        <v>110</v>
      </c>
      <c r="H7" s="20" t="s">
        <v>56</v>
      </c>
      <c r="I7">
        <v>2.58</v>
      </c>
      <c r="J7">
        <v>2.16</v>
      </c>
      <c r="K7">
        <v>15</v>
      </c>
      <c r="L7">
        <v>15</v>
      </c>
      <c r="M7" s="20" t="s">
        <v>57</v>
      </c>
      <c r="N7">
        <v>27</v>
      </c>
      <c r="O7" s="20" t="s">
        <v>57</v>
      </c>
      <c r="P7" s="20" t="s">
        <v>57</v>
      </c>
      <c r="Q7" s="20" t="s">
        <v>57</v>
      </c>
      <c r="R7" s="20" t="s">
        <v>26</v>
      </c>
      <c r="S7" s="20" t="s">
        <v>57</v>
      </c>
      <c r="T7" s="23">
        <f t="shared" si="0"/>
        <v>10</v>
      </c>
    </row>
    <row r="8" spans="1:20" x14ac:dyDescent="0.25">
      <c r="A8" s="20" t="s">
        <v>76</v>
      </c>
      <c r="B8">
        <v>34.843239330000003</v>
      </c>
      <c r="C8">
        <v>-87.36962681</v>
      </c>
      <c r="D8" s="20" t="s">
        <v>78</v>
      </c>
      <c r="E8">
        <v>117</v>
      </c>
      <c r="F8">
        <v>61</v>
      </c>
      <c r="G8">
        <v>54</v>
      </c>
      <c r="H8" s="20" t="s">
        <v>58</v>
      </c>
      <c r="I8">
        <v>0</v>
      </c>
      <c r="J8">
        <v>0</v>
      </c>
      <c r="K8">
        <v>15</v>
      </c>
      <c r="L8">
        <v>15</v>
      </c>
      <c r="M8" s="20" t="s">
        <v>57</v>
      </c>
      <c r="N8">
        <v>27</v>
      </c>
      <c r="O8" s="20" t="s">
        <v>57</v>
      </c>
      <c r="P8" s="20" t="s">
        <v>57</v>
      </c>
      <c r="Q8" s="20" t="s">
        <v>57</v>
      </c>
      <c r="R8" s="20" t="s">
        <v>26</v>
      </c>
      <c r="S8" s="20" t="s">
        <v>57</v>
      </c>
      <c r="T8" s="23">
        <f t="shared" si="0"/>
        <v>10.1</v>
      </c>
    </row>
    <row r="9" spans="1:20" x14ac:dyDescent="0.25">
      <c r="A9" s="20" t="s">
        <v>67</v>
      </c>
      <c r="B9">
        <v>34.843349789999998</v>
      </c>
      <c r="C9">
        <v>-87.370617749999994</v>
      </c>
      <c r="D9" s="20" t="s">
        <v>78</v>
      </c>
      <c r="E9">
        <v>114</v>
      </c>
      <c r="F9">
        <v>66</v>
      </c>
      <c r="G9">
        <v>2</v>
      </c>
      <c r="H9" s="20" t="s">
        <v>56</v>
      </c>
      <c r="I9">
        <v>0</v>
      </c>
      <c r="J9">
        <v>0.41</v>
      </c>
      <c r="K9">
        <v>15</v>
      </c>
      <c r="L9">
        <v>15</v>
      </c>
      <c r="M9" s="20" t="s">
        <v>57</v>
      </c>
      <c r="N9">
        <v>27</v>
      </c>
      <c r="O9" s="20" t="s">
        <v>57</v>
      </c>
      <c r="P9" s="20" t="s">
        <v>57</v>
      </c>
      <c r="Q9" s="20" t="s">
        <v>57</v>
      </c>
      <c r="R9" s="20" t="s">
        <v>26</v>
      </c>
      <c r="S9" s="20" t="s">
        <v>57</v>
      </c>
      <c r="T9" s="23">
        <f t="shared" si="0"/>
        <v>10</v>
      </c>
    </row>
    <row r="10" spans="1:20" x14ac:dyDescent="0.25">
      <c r="A10" s="20" t="s">
        <v>66</v>
      </c>
      <c r="B10">
        <v>34.842878579999997</v>
      </c>
      <c r="C10">
        <v>-87.368905150000003</v>
      </c>
      <c r="D10" s="20" t="s">
        <v>78</v>
      </c>
      <c r="E10">
        <v>120</v>
      </c>
      <c r="F10">
        <v>7</v>
      </c>
      <c r="G10">
        <v>3</v>
      </c>
      <c r="H10" s="20" t="s">
        <v>56</v>
      </c>
      <c r="I10">
        <v>1.56</v>
      </c>
      <c r="J10">
        <v>1.5</v>
      </c>
      <c r="K10">
        <v>15</v>
      </c>
      <c r="L10">
        <v>15</v>
      </c>
      <c r="M10" s="20" t="s">
        <v>57</v>
      </c>
      <c r="N10">
        <v>27</v>
      </c>
      <c r="O10" s="20" t="s">
        <v>57</v>
      </c>
      <c r="P10" s="20" t="s">
        <v>57</v>
      </c>
      <c r="Q10" s="20" t="s">
        <v>57</v>
      </c>
      <c r="R10" s="20" t="s">
        <v>26</v>
      </c>
      <c r="S10" s="20" t="s">
        <v>57</v>
      </c>
      <c r="T10" s="23">
        <f t="shared" si="0"/>
        <v>10</v>
      </c>
    </row>
    <row r="11" spans="1:20" x14ac:dyDescent="0.25">
      <c r="A11" s="20" t="s">
        <v>68</v>
      </c>
      <c r="B11">
        <v>34.843756720000002</v>
      </c>
      <c r="C11">
        <v>-87.370887289999999</v>
      </c>
      <c r="D11" s="20" t="s">
        <v>78</v>
      </c>
      <c r="E11">
        <v>113</v>
      </c>
      <c r="F11">
        <v>42</v>
      </c>
      <c r="G11">
        <v>114</v>
      </c>
      <c r="H11" s="20" t="s">
        <v>58</v>
      </c>
      <c r="I11">
        <v>1.1599999999999999</v>
      </c>
      <c r="J11">
        <v>0.62</v>
      </c>
      <c r="K11">
        <v>15</v>
      </c>
      <c r="L11">
        <v>15</v>
      </c>
      <c r="M11" s="20" t="s">
        <v>57</v>
      </c>
      <c r="N11">
        <v>27</v>
      </c>
      <c r="O11" s="20" t="s">
        <v>57</v>
      </c>
      <c r="P11" s="20" t="s">
        <v>57</v>
      </c>
      <c r="Q11" s="20" t="s">
        <v>57</v>
      </c>
      <c r="R11" s="20" t="s">
        <v>26</v>
      </c>
      <c r="S11" s="20" t="s">
        <v>57</v>
      </c>
      <c r="T11" s="23">
        <f t="shared" si="0"/>
        <v>10</v>
      </c>
    </row>
    <row r="12" spans="1:20" x14ac:dyDescent="0.25">
      <c r="A12" s="20" t="s">
        <v>65</v>
      </c>
      <c r="B12">
        <v>34.842485680000003</v>
      </c>
      <c r="C12">
        <v>-87.368609649999996</v>
      </c>
      <c r="D12" s="20" t="s">
        <v>78</v>
      </c>
      <c r="E12">
        <v>121</v>
      </c>
      <c r="F12">
        <v>36</v>
      </c>
      <c r="G12">
        <v>111</v>
      </c>
      <c r="H12" s="20" t="s">
        <v>56</v>
      </c>
      <c r="I12">
        <v>1.07</v>
      </c>
      <c r="J12">
        <v>0.59</v>
      </c>
      <c r="K12">
        <v>15</v>
      </c>
      <c r="L12">
        <v>15</v>
      </c>
      <c r="M12" s="20" t="s">
        <v>57</v>
      </c>
      <c r="N12">
        <v>27</v>
      </c>
      <c r="O12" s="20" t="s">
        <v>57</v>
      </c>
      <c r="P12" s="20" t="s">
        <v>57</v>
      </c>
      <c r="Q12" s="20" t="s">
        <v>57</v>
      </c>
      <c r="R12" s="20" t="s">
        <v>26</v>
      </c>
      <c r="S12" s="20" t="s">
        <v>57</v>
      </c>
      <c r="T12" s="23">
        <f t="shared" si="0"/>
        <v>10</v>
      </c>
    </row>
    <row r="13" spans="1:20" x14ac:dyDescent="0.25">
      <c r="A13" s="20" t="s">
        <v>72</v>
      </c>
      <c r="B13">
        <v>34.842931540000002</v>
      </c>
      <c r="C13">
        <v>-87.367725109999995</v>
      </c>
      <c r="D13" s="20" t="s">
        <v>78</v>
      </c>
      <c r="E13">
        <v>123</v>
      </c>
      <c r="F13">
        <v>38</v>
      </c>
      <c r="G13">
        <v>126</v>
      </c>
      <c r="H13" s="20" t="s">
        <v>58</v>
      </c>
      <c r="I13">
        <v>0.59</v>
      </c>
      <c r="J13">
        <v>0.59</v>
      </c>
      <c r="K13">
        <v>15</v>
      </c>
      <c r="L13">
        <v>15</v>
      </c>
      <c r="M13" s="20" t="s">
        <v>57</v>
      </c>
      <c r="N13">
        <v>27</v>
      </c>
      <c r="O13" s="20" t="s">
        <v>57</v>
      </c>
      <c r="P13" s="20" t="s">
        <v>57</v>
      </c>
      <c r="Q13" s="20" t="s">
        <v>57</v>
      </c>
      <c r="R13" s="20" t="s">
        <v>26</v>
      </c>
      <c r="S13" s="20" t="s">
        <v>57</v>
      </c>
      <c r="T13" s="23">
        <f t="shared" si="0"/>
        <v>10</v>
      </c>
    </row>
    <row r="14" spans="1:20" x14ac:dyDescent="0.25">
      <c r="A14" s="20" t="s">
        <v>70</v>
      </c>
      <c r="B14">
        <v>34.841734520000003</v>
      </c>
      <c r="C14">
        <v>-87.366041820000007</v>
      </c>
      <c r="D14" s="20" t="s">
        <v>78</v>
      </c>
      <c r="E14">
        <v>129</v>
      </c>
      <c r="F14">
        <v>54</v>
      </c>
      <c r="G14">
        <v>129</v>
      </c>
      <c r="H14" s="20" t="s">
        <v>56</v>
      </c>
      <c r="I14">
        <v>82.89</v>
      </c>
      <c r="J14">
        <v>0.86</v>
      </c>
      <c r="K14">
        <v>15</v>
      </c>
      <c r="L14">
        <v>15</v>
      </c>
      <c r="M14" s="20" t="s">
        <v>57</v>
      </c>
      <c r="N14">
        <v>27</v>
      </c>
      <c r="O14" s="20" t="s">
        <v>57</v>
      </c>
      <c r="P14" s="20" t="s">
        <v>57</v>
      </c>
      <c r="Q14" s="20" t="s">
        <v>57</v>
      </c>
      <c r="R14" s="20" t="s">
        <v>26</v>
      </c>
      <c r="S14" s="20" t="s">
        <v>57</v>
      </c>
      <c r="T14" s="23">
        <f t="shared" si="0"/>
        <v>10.1</v>
      </c>
    </row>
    <row r="15" spans="1:20" x14ac:dyDescent="0.25">
      <c r="A15" s="20" t="s">
        <v>69</v>
      </c>
      <c r="B15">
        <v>34.842628869999999</v>
      </c>
      <c r="C15">
        <v>-87.366612259999997</v>
      </c>
      <c r="D15" s="20" t="s">
        <v>78</v>
      </c>
      <c r="E15">
        <v>126</v>
      </c>
      <c r="F15">
        <v>89</v>
      </c>
      <c r="G15">
        <v>126</v>
      </c>
      <c r="H15" s="20" t="s">
        <v>58</v>
      </c>
      <c r="I15">
        <v>1.95</v>
      </c>
      <c r="J15">
        <v>0</v>
      </c>
      <c r="K15">
        <v>15</v>
      </c>
      <c r="L15">
        <v>15</v>
      </c>
      <c r="M15" s="20" t="s">
        <v>57</v>
      </c>
      <c r="N15">
        <v>27</v>
      </c>
      <c r="O15" s="20" t="s">
        <v>57</v>
      </c>
      <c r="P15" s="20" t="s">
        <v>57</v>
      </c>
      <c r="Q15" s="20" t="s">
        <v>57</v>
      </c>
      <c r="R15" s="20" t="s">
        <v>26</v>
      </c>
      <c r="S15" s="20" t="s">
        <v>57</v>
      </c>
      <c r="T15" s="23">
        <f t="shared" si="0"/>
        <v>10.199999999999999</v>
      </c>
    </row>
    <row r="16" spans="1:20" x14ac:dyDescent="0.25">
      <c r="A16" s="20" t="s">
        <v>73</v>
      </c>
      <c r="B16">
        <v>34.842624540000003</v>
      </c>
      <c r="C16">
        <v>-87.366841440000002</v>
      </c>
      <c r="D16" s="20" t="s">
        <v>78</v>
      </c>
      <c r="E16">
        <v>126</v>
      </c>
      <c r="F16">
        <v>24</v>
      </c>
      <c r="G16">
        <v>103</v>
      </c>
      <c r="H16" s="20" t="s">
        <v>58</v>
      </c>
      <c r="I16">
        <v>1.62</v>
      </c>
      <c r="J16">
        <v>0.53</v>
      </c>
      <c r="K16">
        <v>15</v>
      </c>
      <c r="L16">
        <v>15</v>
      </c>
      <c r="M16" s="20" t="s">
        <v>57</v>
      </c>
      <c r="N16">
        <v>27</v>
      </c>
      <c r="O16" s="20" t="s">
        <v>57</v>
      </c>
      <c r="P16" s="20" t="s">
        <v>57</v>
      </c>
      <c r="Q16" s="20" t="s">
        <v>57</v>
      </c>
      <c r="R16" s="20" t="s">
        <v>26</v>
      </c>
      <c r="S16" s="20" t="s">
        <v>57</v>
      </c>
      <c r="T16" s="23">
        <f t="shared" si="0"/>
        <v>10</v>
      </c>
    </row>
    <row r="17" spans="1:20" x14ac:dyDescent="0.25">
      <c r="A17" s="20" t="s">
        <v>71</v>
      </c>
      <c r="B17">
        <v>34.842237599999997</v>
      </c>
      <c r="C17">
        <v>-87.366525789999997</v>
      </c>
      <c r="D17" s="20" t="s">
        <v>78</v>
      </c>
      <c r="E17">
        <v>127</v>
      </c>
      <c r="F17">
        <v>58</v>
      </c>
      <c r="G17">
        <v>1</v>
      </c>
      <c r="H17" s="20" t="s">
        <v>56</v>
      </c>
      <c r="I17">
        <v>0</v>
      </c>
      <c r="J17">
        <v>0.93</v>
      </c>
      <c r="K17">
        <v>15</v>
      </c>
      <c r="L17">
        <v>15</v>
      </c>
      <c r="M17" s="20" t="s">
        <v>57</v>
      </c>
      <c r="N17">
        <v>27</v>
      </c>
      <c r="O17" s="20" t="s">
        <v>57</v>
      </c>
      <c r="P17" s="20" t="s">
        <v>57</v>
      </c>
      <c r="Q17" s="20" t="s">
        <v>57</v>
      </c>
      <c r="R17" s="20" t="s">
        <v>26</v>
      </c>
      <c r="S17" s="20" t="s">
        <v>57</v>
      </c>
      <c r="T17" s="23">
        <f t="shared" si="0"/>
        <v>10</v>
      </c>
    </row>
    <row r="18" spans="1:20" x14ac:dyDescent="0.25">
      <c r="A18" s="20" t="s">
        <v>64</v>
      </c>
      <c r="B18">
        <v>34.841587730000001</v>
      </c>
      <c r="C18">
        <v>-87.365062179999995</v>
      </c>
      <c r="D18" s="20" t="s">
        <v>78</v>
      </c>
      <c r="E18">
        <v>132</v>
      </c>
      <c r="F18">
        <v>50</v>
      </c>
      <c r="G18">
        <v>88</v>
      </c>
      <c r="H18" s="20" t="s">
        <v>56</v>
      </c>
      <c r="I18">
        <v>0</v>
      </c>
      <c r="J18">
        <v>0.12</v>
      </c>
      <c r="K18">
        <v>15</v>
      </c>
      <c r="L18">
        <v>15</v>
      </c>
      <c r="M18" s="20" t="s">
        <v>57</v>
      </c>
      <c r="N18">
        <v>27</v>
      </c>
      <c r="O18" s="20" t="s">
        <v>57</v>
      </c>
      <c r="P18" s="20" t="s">
        <v>57</v>
      </c>
      <c r="Q18" s="20" t="s">
        <v>57</v>
      </c>
      <c r="R18" s="20" t="s">
        <v>26</v>
      </c>
      <c r="S18" s="20" t="s">
        <v>57</v>
      </c>
      <c r="T18" s="23">
        <f t="shared" si="0"/>
        <v>10</v>
      </c>
    </row>
    <row r="19" spans="1:20" x14ac:dyDescent="0.25">
      <c r="A19" s="20" t="s">
        <v>62</v>
      </c>
      <c r="B19">
        <v>34.842129419999999</v>
      </c>
      <c r="C19">
        <v>-87.364771189999999</v>
      </c>
      <c r="D19" s="20" t="s">
        <v>78</v>
      </c>
      <c r="E19">
        <v>132</v>
      </c>
      <c r="F19">
        <v>71</v>
      </c>
      <c r="G19">
        <v>127</v>
      </c>
      <c r="H19" s="20" t="s">
        <v>58</v>
      </c>
      <c r="I19">
        <v>3.63</v>
      </c>
      <c r="J19">
        <v>0</v>
      </c>
      <c r="K19">
        <v>15</v>
      </c>
      <c r="L19">
        <v>15</v>
      </c>
      <c r="M19" s="20" t="s">
        <v>57</v>
      </c>
      <c r="N19">
        <v>27</v>
      </c>
      <c r="O19" s="20" t="s">
        <v>57</v>
      </c>
      <c r="P19" s="20" t="s">
        <v>57</v>
      </c>
      <c r="Q19" s="20" t="s">
        <v>57</v>
      </c>
      <c r="R19" s="20" t="s">
        <v>26</v>
      </c>
      <c r="S19" s="20" t="s">
        <v>57</v>
      </c>
      <c r="T19" s="23">
        <f t="shared" si="0"/>
        <v>10.1</v>
      </c>
    </row>
    <row r="20" spans="1:20" x14ac:dyDescent="0.25">
      <c r="A20" s="20" t="s">
        <v>63</v>
      </c>
      <c r="B20">
        <v>34.841970170000003</v>
      </c>
      <c r="C20">
        <v>-87.364626650000005</v>
      </c>
      <c r="D20" s="20" t="s">
        <v>78</v>
      </c>
      <c r="E20">
        <v>133</v>
      </c>
      <c r="F20">
        <v>30</v>
      </c>
      <c r="G20">
        <v>86</v>
      </c>
      <c r="H20" s="20" t="s">
        <v>58</v>
      </c>
      <c r="I20">
        <v>1.5</v>
      </c>
      <c r="J20">
        <v>0.12</v>
      </c>
      <c r="K20">
        <v>15</v>
      </c>
      <c r="L20">
        <v>15</v>
      </c>
      <c r="M20" s="20" t="s">
        <v>57</v>
      </c>
      <c r="N20">
        <v>27</v>
      </c>
      <c r="O20" s="20" t="s">
        <v>57</v>
      </c>
      <c r="P20" s="20" t="s">
        <v>57</v>
      </c>
      <c r="Q20" s="20" t="s">
        <v>57</v>
      </c>
      <c r="R20" s="20" t="s">
        <v>26</v>
      </c>
      <c r="S20" s="20" t="s">
        <v>57</v>
      </c>
      <c r="T20" s="23">
        <f t="shared" si="0"/>
        <v>10</v>
      </c>
    </row>
    <row r="21" spans="1:20" x14ac:dyDescent="0.25">
      <c r="A21" s="20" t="s">
        <v>61</v>
      </c>
      <c r="B21">
        <v>34.841569960000001</v>
      </c>
      <c r="C21">
        <v>-87.364903909999995</v>
      </c>
      <c r="D21" s="20" t="s">
        <v>78</v>
      </c>
      <c r="E21">
        <v>132</v>
      </c>
      <c r="F21">
        <v>97</v>
      </c>
      <c r="G21">
        <v>79</v>
      </c>
      <c r="H21" s="20" t="s">
        <v>56</v>
      </c>
      <c r="I21">
        <v>0.57999999999999996</v>
      </c>
      <c r="J21">
        <v>0.12</v>
      </c>
      <c r="K21">
        <v>15</v>
      </c>
      <c r="L21">
        <v>15</v>
      </c>
      <c r="M21" s="20" t="s">
        <v>57</v>
      </c>
      <c r="N21">
        <v>27</v>
      </c>
      <c r="O21" s="20" t="s">
        <v>57</v>
      </c>
      <c r="P21" s="20" t="s">
        <v>57</v>
      </c>
      <c r="Q21" s="20" t="s">
        <v>57</v>
      </c>
      <c r="R21" s="20" t="s">
        <v>26</v>
      </c>
      <c r="S21" s="20" t="s">
        <v>57</v>
      </c>
      <c r="T21" s="23">
        <f t="shared" si="0"/>
        <v>10</v>
      </c>
    </row>
    <row r="22" spans="1:20" x14ac:dyDescent="0.25">
      <c r="T22" s="23" t="str">
        <f t="shared" si="0"/>
        <v xml:space="preserve"> </v>
      </c>
    </row>
    <row r="23" spans="1:20" x14ac:dyDescent="0.25">
      <c r="T23" s="23" t="str">
        <f t="shared" si="0"/>
        <v xml:space="preserve"> </v>
      </c>
    </row>
    <row r="24" spans="1:20" x14ac:dyDescent="0.25">
      <c r="T24" s="23" t="str">
        <f t="shared" si="0"/>
        <v xml:space="preserve"> </v>
      </c>
    </row>
    <row r="25" spans="1:20" x14ac:dyDescent="0.25">
      <c r="T25" s="23" t="str">
        <f t="shared" si="0"/>
        <v xml:space="preserve"> </v>
      </c>
    </row>
    <row r="26" spans="1:20" x14ac:dyDescent="0.25">
      <c r="T26" s="23" t="str">
        <f t="shared" si="0"/>
        <v xml:space="preserve"> </v>
      </c>
    </row>
    <row r="27" spans="1:20" x14ac:dyDescent="0.25">
      <c r="T27" s="23" t="str">
        <f t="shared" si="0"/>
        <v xml:space="preserve"> </v>
      </c>
    </row>
    <row r="28" spans="1:20" x14ac:dyDescent="0.25">
      <c r="T28" s="23" t="str">
        <f t="shared" si="0"/>
        <v xml:space="preserve"> </v>
      </c>
    </row>
    <row r="29" spans="1:20" x14ac:dyDescent="0.25">
      <c r="T29" s="23" t="str">
        <f t="shared" si="0"/>
        <v xml:space="preserve"> </v>
      </c>
    </row>
    <row r="30" spans="1:20" x14ac:dyDescent="0.25">
      <c r="T30" s="23" t="str">
        <f t="shared" si="0"/>
        <v xml:space="preserve"> </v>
      </c>
    </row>
    <row r="31" spans="1:20" x14ac:dyDescent="0.25">
      <c r="T31" s="23" t="str">
        <f t="shared" si="0"/>
        <v xml:space="preserve"> </v>
      </c>
    </row>
    <row r="32" spans="1:20" x14ac:dyDescent="0.25">
      <c r="T32" s="23" t="str">
        <f t="shared" si="0"/>
        <v xml:space="preserve"> </v>
      </c>
    </row>
    <row r="33" spans="20:20" x14ac:dyDescent="0.25">
      <c r="T33" s="23" t="str">
        <f t="shared" si="0"/>
        <v xml:space="preserve"> </v>
      </c>
    </row>
    <row r="34" spans="20:20" x14ac:dyDescent="0.25">
      <c r="T34" s="23" t="str">
        <f t="shared" si="0"/>
        <v xml:space="preserve"> </v>
      </c>
    </row>
    <row r="35" spans="20:20" x14ac:dyDescent="0.25">
      <c r="T35" s="23" t="str">
        <f t="shared" si="0"/>
        <v xml:space="preserve"> </v>
      </c>
    </row>
    <row r="36" spans="20:20" x14ac:dyDescent="0.25">
      <c r="T36" s="23" t="str">
        <f t="shared" si="0"/>
        <v xml:space="preserve"> </v>
      </c>
    </row>
    <row r="37" spans="20:20" x14ac:dyDescent="0.25">
      <c r="T37" s="23" t="str">
        <f t="shared" si="0"/>
        <v xml:space="preserve"> </v>
      </c>
    </row>
    <row r="38" spans="20:20" x14ac:dyDescent="0.25">
      <c r="T38" s="23" t="str">
        <f t="shared" si="0"/>
        <v xml:space="preserve"> </v>
      </c>
    </row>
    <row r="39" spans="20:20" x14ac:dyDescent="0.25">
      <c r="T39" s="23" t="str">
        <f t="shared" si="0"/>
        <v xml:space="preserve"> </v>
      </c>
    </row>
    <row r="40" spans="20:20" x14ac:dyDescent="0.25">
      <c r="T40" s="23" t="str">
        <f t="shared" si="0"/>
        <v xml:space="preserve"> </v>
      </c>
    </row>
    <row r="41" spans="20:20" x14ac:dyDescent="0.25">
      <c r="T41" s="23" t="str">
        <f t="shared" si="0"/>
        <v xml:space="preserve"> </v>
      </c>
    </row>
    <row r="42" spans="20:20" x14ac:dyDescent="0.25">
      <c r="T42" s="23" t="str">
        <f t="shared" si="0"/>
        <v xml:space="preserve"> </v>
      </c>
    </row>
    <row r="43" spans="20:20" x14ac:dyDescent="0.25">
      <c r="T43" s="23" t="str">
        <f t="shared" si="0"/>
        <v xml:space="preserve"> </v>
      </c>
    </row>
    <row r="44" spans="20:20" x14ac:dyDescent="0.25">
      <c r="T44" s="23" t="str">
        <f t="shared" si="0"/>
        <v xml:space="preserve"> </v>
      </c>
    </row>
    <row r="45" spans="20:20" x14ac:dyDescent="0.25">
      <c r="T45" s="23" t="str">
        <f t="shared" si="0"/>
        <v xml:space="preserve"> </v>
      </c>
    </row>
    <row r="46" spans="20:20" x14ac:dyDescent="0.25">
      <c r="T46" s="23" t="str">
        <f t="shared" si="0"/>
        <v xml:space="preserve"> </v>
      </c>
    </row>
    <row r="47" spans="20:20" x14ac:dyDescent="0.25">
      <c r="T47" s="23" t="str">
        <f t="shared" si="0"/>
        <v xml:space="preserve"> </v>
      </c>
    </row>
    <row r="48" spans="20:20" x14ac:dyDescent="0.25">
      <c r="T48" s="23" t="str">
        <f t="shared" si="0"/>
        <v xml:space="preserve"> </v>
      </c>
    </row>
    <row r="49" spans="20:20" x14ac:dyDescent="0.25">
      <c r="T49" s="23" t="str">
        <f t="shared" si="0"/>
        <v xml:space="preserve"> </v>
      </c>
    </row>
    <row r="50" spans="20:20" x14ac:dyDescent="0.25">
      <c r="T50" s="23" t="str">
        <f t="shared" si="0"/>
        <v xml:space="preserve"> </v>
      </c>
    </row>
    <row r="51" spans="20:20" x14ac:dyDescent="0.25">
      <c r="T51" s="23" t="str">
        <f t="shared" si="0"/>
        <v xml:space="preserve"> </v>
      </c>
    </row>
    <row r="52" spans="20:20" x14ac:dyDescent="0.25">
      <c r="T52" s="23" t="str">
        <f t="shared" si="0"/>
        <v xml:space="preserve"> </v>
      </c>
    </row>
    <row r="53" spans="20:20" x14ac:dyDescent="0.25">
      <c r="T53" s="23" t="str">
        <f t="shared" si="0"/>
        <v xml:space="preserve"> </v>
      </c>
    </row>
    <row r="54" spans="20:20" x14ac:dyDescent="0.25">
      <c r="T54" s="23" t="str">
        <f t="shared" si="0"/>
        <v xml:space="preserve"> </v>
      </c>
    </row>
    <row r="55" spans="20:20" x14ac:dyDescent="0.25">
      <c r="T55" s="23" t="str">
        <f t="shared" si="0"/>
        <v xml:space="preserve"> </v>
      </c>
    </row>
    <row r="56" spans="20:20" x14ac:dyDescent="0.25">
      <c r="T56" s="23" t="str">
        <f t="shared" si="0"/>
        <v xml:space="preserve"> </v>
      </c>
    </row>
    <row r="57" spans="20:20" x14ac:dyDescent="0.25">
      <c r="T57" s="23" t="str">
        <f t="shared" si="0"/>
        <v xml:space="preserve"> </v>
      </c>
    </row>
    <row r="58" spans="20:20" x14ac:dyDescent="0.25">
      <c r="T58" s="23" t="str">
        <f t="shared" si="0"/>
        <v xml:space="preserve"> </v>
      </c>
    </row>
    <row r="59" spans="20:20" x14ac:dyDescent="0.25">
      <c r="T59" s="23" t="str">
        <f t="shared" si="0"/>
        <v xml:space="preserve"> </v>
      </c>
    </row>
    <row r="60" spans="20:20" x14ac:dyDescent="0.25">
      <c r="T60" s="23" t="str">
        <f t="shared" si="0"/>
        <v xml:space="preserve"> </v>
      </c>
    </row>
    <row r="61" spans="20:20" x14ac:dyDescent="0.25">
      <c r="T61" s="23" t="str">
        <f t="shared" si="0"/>
        <v xml:space="preserve"> </v>
      </c>
    </row>
    <row r="62" spans="20:20" x14ac:dyDescent="0.25">
      <c r="T62" s="23" t="str">
        <f t="shared" si="0"/>
        <v xml:space="preserve"> </v>
      </c>
    </row>
    <row r="63" spans="20:20" x14ac:dyDescent="0.25">
      <c r="T63" s="23" t="str">
        <f t="shared" si="0"/>
        <v xml:space="preserve"> </v>
      </c>
    </row>
    <row r="64" spans="20:20" x14ac:dyDescent="0.25">
      <c r="T64" s="23" t="str">
        <f t="shared" si="0"/>
        <v xml:space="preserve"> </v>
      </c>
    </row>
    <row r="65" spans="20:20" x14ac:dyDescent="0.25">
      <c r="T65" s="23" t="str">
        <f t="shared" si="0"/>
        <v xml:space="preserve"> </v>
      </c>
    </row>
    <row r="66" spans="20:20" x14ac:dyDescent="0.25">
      <c r="T66" s="23" t="str">
        <f t="shared" si="0"/>
        <v xml:space="preserve"> </v>
      </c>
    </row>
    <row r="67" spans="20:20" x14ac:dyDescent="0.25">
      <c r="T67" s="23" t="str">
        <f t="shared" ref="T67:T130" si="1">IFERROR(IF(A67&gt;0,MOD(A67,1)+10," "),10)</f>
        <v xml:space="preserve"> </v>
      </c>
    </row>
    <row r="68" spans="20:20" x14ac:dyDescent="0.25">
      <c r="T68" s="23" t="str">
        <f t="shared" si="1"/>
        <v xml:space="preserve"> </v>
      </c>
    </row>
    <row r="69" spans="20:20" x14ac:dyDescent="0.25">
      <c r="T69" s="23" t="str">
        <f t="shared" si="1"/>
        <v xml:space="preserve"> </v>
      </c>
    </row>
    <row r="70" spans="20:20" x14ac:dyDescent="0.25">
      <c r="T70" s="23" t="str">
        <f t="shared" si="1"/>
        <v xml:space="preserve"> </v>
      </c>
    </row>
    <row r="71" spans="20:20" x14ac:dyDescent="0.25">
      <c r="T71" s="23" t="str">
        <f t="shared" si="1"/>
        <v xml:space="preserve"> </v>
      </c>
    </row>
    <row r="72" spans="20:20" x14ac:dyDescent="0.25">
      <c r="T72" s="23" t="str">
        <f t="shared" si="1"/>
        <v xml:space="preserve"> </v>
      </c>
    </row>
    <row r="73" spans="20:20" x14ac:dyDescent="0.25">
      <c r="T73" s="23" t="str">
        <f t="shared" si="1"/>
        <v xml:space="preserve"> </v>
      </c>
    </row>
    <row r="74" spans="20:20" x14ac:dyDescent="0.25">
      <c r="T74" s="23" t="str">
        <f t="shared" si="1"/>
        <v xml:space="preserve"> </v>
      </c>
    </row>
    <row r="75" spans="20:20" x14ac:dyDescent="0.25">
      <c r="T75" s="23" t="str">
        <f t="shared" si="1"/>
        <v xml:space="preserve"> </v>
      </c>
    </row>
    <row r="76" spans="20:20" x14ac:dyDescent="0.25">
      <c r="T76" s="23" t="str">
        <f t="shared" si="1"/>
        <v xml:space="preserve"> </v>
      </c>
    </row>
    <row r="77" spans="20:20" x14ac:dyDescent="0.25">
      <c r="T77" s="23" t="str">
        <f t="shared" si="1"/>
        <v xml:space="preserve"> </v>
      </c>
    </row>
    <row r="78" spans="20:20" x14ac:dyDescent="0.25">
      <c r="T78" s="23" t="str">
        <f t="shared" si="1"/>
        <v xml:space="preserve"> </v>
      </c>
    </row>
    <row r="79" spans="20:20" x14ac:dyDescent="0.25">
      <c r="T79" s="23" t="str">
        <f t="shared" si="1"/>
        <v xml:space="preserve"> </v>
      </c>
    </row>
    <row r="80" spans="20:20" x14ac:dyDescent="0.25">
      <c r="T80" s="23" t="str">
        <f t="shared" si="1"/>
        <v xml:space="preserve"> </v>
      </c>
    </row>
    <row r="81" spans="20:20" x14ac:dyDescent="0.25">
      <c r="T81" s="23" t="str">
        <f t="shared" si="1"/>
        <v xml:space="preserve"> </v>
      </c>
    </row>
    <row r="82" spans="20:20" x14ac:dyDescent="0.25">
      <c r="T82" s="23" t="str">
        <f t="shared" si="1"/>
        <v xml:space="preserve"> </v>
      </c>
    </row>
    <row r="83" spans="20:20" x14ac:dyDescent="0.25">
      <c r="T83" s="23" t="str">
        <f t="shared" si="1"/>
        <v xml:space="preserve"> </v>
      </c>
    </row>
    <row r="84" spans="20:20" x14ac:dyDescent="0.25">
      <c r="T84" s="23" t="str">
        <f t="shared" si="1"/>
        <v xml:space="preserve"> </v>
      </c>
    </row>
    <row r="85" spans="20:20" x14ac:dyDescent="0.25">
      <c r="T85" s="23" t="str">
        <f t="shared" si="1"/>
        <v xml:space="preserve"> </v>
      </c>
    </row>
    <row r="86" spans="20:20" x14ac:dyDescent="0.25">
      <c r="T86" s="23" t="str">
        <f t="shared" si="1"/>
        <v xml:space="preserve"> </v>
      </c>
    </row>
    <row r="87" spans="20:20" x14ac:dyDescent="0.25">
      <c r="T87" s="23" t="str">
        <f t="shared" si="1"/>
        <v xml:space="preserve"> </v>
      </c>
    </row>
    <row r="88" spans="20:20" x14ac:dyDescent="0.25">
      <c r="T88" s="23" t="str">
        <f t="shared" si="1"/>
        <v xml:space="preserve"> </v>
      </c>
    </row>
    <row r="89" spans="20:20" x14ac:dyDescent="0.25">
      <c r="T89" s="23" t="str">
        <f t="shared" si="1"/>
        <v xml:space="preserve"> </v>
      </c>
    </row>
    <row r="90" spans="20:20" x14ac:dyDescent="0.25">
      <c r="T90" s="23" t="str">
        <f t="shared" si="1"/>
        <v xml:space="preserve"> </v>
      </c>
    </row>
    <row r="91" spans="20:20" x14ac:dyDescent="0.25">
      <c r="T91" s="23" t="str">
        <f t="shared" si="1"/>
        <v xml:space="preserve"> </v>
      </c>
    </row>
    <row r="92" spans="20:20" x14ac:dyDescent="0.25">
      <c r="T92" s="23" t="str">
        <f t="shared" si="1"/>
        <v xml:space="preserve"> </v>
      </c>
    </row>
    <row r="93" spans="20:20" x14ac:dyDescent="0.25">
      <c r="T93" s="23" t="str">
        <f t="shared" si="1"/>
        <v xml:space="preserve"> </v>
      </c>
    </row>
    <row r="94" spans="20:20" x14ac:dyDescent="0.25">
      <c r="T94" s="23" t="str">
        <f t="shared" si="1"/>
        <v xml:space="preserve"> </v>
      </c>
    </row>
    <row r="95" spans="20:20" x14ac:dyDescent="0.25">
      <c r="T95" s="23" t="str">
        <f t="shared" si="1"/>
        <v xml:space="preserve"> </v>
      </c>
    </row>
    <row r="96" spans="20:20" x14ac:dyDescent="0.25">
      <c r="T96" s="23" t="str">
        <f t="shared" si="1"/>
        <v xml:space="preserve"> </v>
      </c>
    </row>
    <row r="97" spans="20:20" x14ac:dyDescent="0.25">
      <c r="T97" s="23" t="str">
        <f t="shared" si="1"/>
        <v xml:space="preserve"> </v>
      </c>
    </row>
    <row r="98" spans="20:20" x14ac:dyDescent="0.25">
      <c r="T98" s="23" t="str">
        <f t="shared" si="1"/>
        <v xml:space="preserve"> </v>
      </c>
    </row>
    <row r="99" spans="20:20" x14ac:dyDescent="0.25">
      <c r="T99" s="23" t="str">
        <f t="shared" si="1"/>
        <v xml:space="preserve"> </v>
      </c>
    </row>
    <row r="100" spans="20:20" x14ac:dyDescent="0.25">
      <c r="T100" s="23" t="str">
        <f t="shared" si="1"/>
        <v xml:space="preserve"> </v>
      </c>
    </row>
    <row r="101" spans="20:20" x14ac:dyDescent="0.25">
      <c r="T101" s="23" t="str">
        <f t="shared" si="1"/>
        <v xml:space="preserve"> </v>
      </c>
    </row>
    <row r="102" spans="20:20" x14ac:dyDescent="0.25">
      <c r="T102" s="23" t="str">
        <f t="shared" si="1"/>
        <v xml:space="preserve"> </v>
      </c>
    </row>
    <row r="103" spans="20:20" x14ac:dyDescent="0.25">
      <c r="T103" s="23" t="str">
        <f t="shared" si="1"/>
        <v xml:space="preserve"> </v>
      </c>
    </row>
    <row r="104" spans="20:20" x14ac:dyDescent="0.25">
      <c r="T104" s="23" t="str">
        <f t="shared" si="1"/>
        <v xml:space="preserve"> </v>
      </c>
    </row>
    <row r="105" spans="20:20" x14ac:dyDescent="0.25">
      <c r="T105" s="23" t="str">
        <f t="shared" si="1"/>
        <v xml:space="preserve"> </v>
      </c>
    </row>
    <row r="106" spans="20:20" x14ac:dyDescent="0.25">
      <c r="T106" s="23" t="str">
        <f t="shared" si="1"/>
        <v xml:space="preserve"> </v>
      </c>
    </row>
    <row r="107" spans="20:20" x14ac:dyDescent="0.25">
      <c r="T107" s="23" t="str">
        <f t="shared" si="1"/>
        <v xml:space="preserve"> </v>
      </c>
    </row>
    <row r="108" spans="20:20" x14ac:dyDescent="0.25">
      <c r="T108" s="23" t="str">
        <f t="shared" si="1"/>
        <v xml:space="preserve"> </v>
      </c>
    </row>
    <row r="109" spans="20:20" x14ac:dyDescent="0.25">
      <c r="T109" s="23" t="str">
        <f t="shared" si="1"/>
        <v xml:space="preserve"> </v>
      </c>
    </row>
    <row r="110" spans="20:20" x14ac:dyDescent="0.25">
      <c r="T110" s="23" t="str">
        <f t="shared" si="1"/>
        <v xml:space="preserve"> </v>
      </c>
    </row>
    <row r="111" spans="20:20" x14ac:dyDescent="0.25">
      <c r="T111" s="23" t="str">
        <f t="shared" si="1"/>
        <v xml:space="preserve"> </v>
      </c>
    </row>
    <row r="112" spans="20:20" x14ac:dyDescent="0.25">
      <c r="T112" s="23" t="str">
        <f t="shared" si="1"/>
        <v xml:space="preserve"> </v>
      </c>
    </row>
    <row r="113" spans="20:20" x14ac:dyDescent="0.25">
      <c r="T113" s="23" t="str">
        <f t="shared" si="1"/>
        <v xml:space="preserve"> </v>
      </c>
    </row>
    <row r="114" spans="20:20" x14ac:dyDescent="0.25">
      <c r="T114" s="23" t="str">
        <f t="shared" si="1"/>
        <v xml:space="preserve"> </v>
      </c>
    </row>
    <row r="115" spans="20:20" x14ac:dyDescent="0.25">
      <c r="T115" s="23" t="str">
        <f t="shared" si="1"/>
        <v xml:space="preserve"> </v>
      </c>
    </row>
    <row r="116" spans="20:20" x14ac:dyDescent="0.25">
      <c r="T116" s="23" t="str">
        <f t="shared" si="1"/>
        <v xml:space="preserve"> </v>
      </c>
    </row>
    <row r="117" spans="20:20" x14ac:dyDescent="0.25">
      <c r="T117" s="23" t="str">
        <f t="shared" si="1"/>
        <v xml:space="preserve"> </v>
      </c>
    </row>
    <row r="118" spans="20:20" x14ac:dyDescent="0.25">
      <c r="T118" s="23" t="str">
        <f t="shared" si="1"/>
        <v xml:space="preserve"> </v>
      </c>
    </row>
    <row r="119" spans="20:20" x14ac:dyDescent="0.25">
      <c r="T119" s="23" t="str">
        <f t="shared" si="1"/>
        <v xml:space="preserve"> </v>
      </c>
    </row>
    <row r="120" spans="20:20" x14ac:dyDescent="0.25">
      <c r="T120" s="23" t="str">
        <f t="shared" si="1"/>
        <v xml:space="preserve"> </v>
      </c>
    </row>
    <row r="121" spans="20:20" x14ac:dyDescent="0.25">
      <c r="T121" s="23" t="str">
        <f t="shared" si="1"/>
        <v xml:space="preserve"> </v>
      </c>
    </row>
    <row r="122" spans="20:20" x14ac:dyDescent="0.25">
      <c r="T122" s="23" t="str">
        <f t="shared" si="1"/>
        <v xml:space="preserve"> </v>
      </c>
    </row>
    <row r="123" spans="20:20" x14ac:dyDescent="0.25">
      <c r="T123" s="23" t="str">
        <f t="shared" si="1"/>
        <v xml:space="preserve"> </v>
      </c>
    </row>
    <row r="124" spans="20:20" x14ac:dyDescent="0.25">
      <c r="T124" s="23" t="str">
        <f t="shared" si="1"/>
        <v xml:space="preserve"> </v>
      </c>
    </row>
    <row r="125" spans="20:20" x14ac:dyDescent="0.25">
      <c r="T125" s="23" t="str">
        <f t="shared" si="1"/>
        <v xml:space="preserve"> </v>
      </c>
    </row>
    <row r="126" spans="20:20" x14ac:dyDescent="0.25">
      <c r="T126" s="23" t="str">
        <f t="shared" si="1"/>
        <v xml:space="preserve"> </v>
      </c>
    </row>
    <row r="127" spans="20:20" x14ac:dyDescent="0.25">
      <c r="T127" s="23" t="str">
        <f t="shared" si="1"/>
        <v xml:space="preserve"> </v>
      </c>
    </row>
    <row r="128" spans="20:20" x14ac:dyDescent="0.25">
      <c r="T128" s="23" t="str">
        <f t="shared" si="1"/>
        <v xml:space="preserve"> </v>
      </c>
    </row>
    <row r="129" spans="20:20" x14ac:dyDescent="0.25">
      <c r="T129" s="23" t="str">
        <f t="shared" si="1"/>
        <v xml:space="preserve"> </v>
      </c>
    </row>
    <row r="130" spans="20:20" x14ac:dyDescent="0.25">
      <c r="T130" s="23" t="str">
        <f t="shared" si="1"/>
        <v xml:space="preserve"> </v>
      </c>
    </row>
    <row r="131" spans="20:20" x14ac:dyDescent="0.25">
      <c r="T131" s="23" t="str">
        <f t="shared" ref="T131:T194" si="2">IFERROR(IF(A131&gt;0,MOD(A131,1)+10," "),10)</f>
        <v xml:space="preserve"> </v>
      </c>
    </row>
    <row r="132" spans="20:20" x14ac:dyDescent="0.25">
      <c r="T132" s="23" t="str">
        <f t="shared" si="2"/>
        <v xml:space="preserve"> </v>
      </c>
    </row>
    <row r="133" spans="20:20" x14ac:dyDescent="0.25">
      <c r="T133" s="23" t="str">
        <f t="shared" si="2"/>
        <v xml:space="preserve"> </v>
      </c>
    </row>
    <row r="134" spans="20:20" x14ac:dyDescent="0.25">
      <c r="T134" s="23" t="str">
        <f t="shared" si="2"/>
        <v xml:space="preserve"> </v>
      </c>
    </row>
    <row r="135" spans="20:20" x14ac:dyDescent="0.25">
      <c r="T135" s="23" t="str">
        <f t="shared" si="2"/>
        <v xml:space="preserve"> </v>
      </c>
    </row>
    <row r="136" spans="20:20" x14ac:dyDescent="0.25">
      <c r="T136" s="23" t="str">
        <f t="shared" si="2"/>
        <v xml:space="preserve"> </v>
      </c>
    </row>
    <row r="137" spans="20:20" x14ac:dyDescent="0.25">
      <c r="T137" s="23" t="str">
        <f t="shared" si="2"/>
        <v xml:space="preserve"> </v>
      </c>
    </row>
    <row r="138" spans="20:20" x14ac:dyDescent="0.25">
      <c r="T138" s="23" t="str">
        <f t="shared" si="2"/>
        <v xml:space="preserve"> </v>
      </c>
    </row>
    <row r="139" spans="20:20" x14ac:dyDescent="0.25">
      <c r="T139" s="23" t="str">
        <f t="shared" si="2"/>
        <v xml:space="preserve"> </v>
      </c>
    </row>
    <row r="140" spans="20:20" x14ac:dyDescent="0.25">
      <c r="T140" s="23" t="str">
        <f t="shared" si="2"/>
        <v xml:space="preserve"> </v>
      </c>
    </row>
    <row r="141" spans="20:20" x14ac:dyDescent="0.25">
      <c r="T141" s="23" t="str">
        <f t="shared" si="2"/>
        <v xml:space="preserve"> </v>
      </c>
    </row>
    <row r="142" spans="20:20" x14ac:dyDescent="0.25">
      <c r="T142" s="23" t="str">
        <f t="shared" si="2"/>
        <v xml:space="preserve"> </v>
      </c>
    </row>
    <row r="143" spans="20:20" x14ac:dyDescent="0.25">
      <c r="T143" s="23" t="str">
        <f t="shared" si="2"/>
        <v xml:space="preserve"> </v>
      </c>
    </row>
    <row r="144" spans="20:20" x14ac:dyDescent="0.25">
      <c r="T144" s="23" t="str">
        <f t="shared" si="2"/>
        <v xml:space="preserve"> </v>
      </c>
    </row>
    <row r="145" spans="20:20" x14ac:dyDescent="0.25">
      <c r="T145" s="23" t="str">
        <f t="shared" si="2"/>
        <v xml:space="preserve"> </v>
      </c>
    </row>
    <row r="146" spans="20:20" x14ac:dyDescent="0.25">
      <c r="T146" s="23" t="str">
        <f t="shared" si="2"/>
        <v xml:space="preserve"> </v>
      </c>
    </row>
    <row r="147" spans="20:20" x14ac:dyDescent="0.25">
      <c r="T147" s="23" t="str">
        <f t="shared" si="2"/>
        <v xml:space="preserve"> </v>
      </c>
    </row>
    <row r="148" spans="20:20" x14ac:dyDescent="0.25">
      <c r="T148" s="23" t="str">
        <f t="shared" si="2"/>
        <v xml:space="preserve"> </v>
      </c>
    </row>
    <row r="149" spans="20:20" x14ac:dyDescent="0.25">
      <c r="T149" s="23" t="str">
        <f t="shared" si="2"/>
        <v xml:space="preserve"> </v>
      </c>
    </row>
    <row r="150" spans="20:20" x14ac:dyDescent="0.25">
      <c r="T150" s="23" t="str">
        <f t="shared" si="2"/>
        <v xml:space="preserve"> </v>
      </c>
    </row>
    <row r="151" spans="20:20" x14ac:dyDescent="0.25">
      <c r="T151" s="23" t="str">
        <f t="shared" si="2"/>
        <v xml:space="preserve"> </v>
      </c>
    </row>
    <row r="152" spans="20:20" x14ac:dyDescent="0.25">
      <c r="T152" s="23" t="str">
        <f t="shared" si="2"/>
        <v xml:space="preserve"> </v>
      </c>
    </row>
    <row r="153" spans="20:20" x14ac:dyDescent="0.25">
      <c r="T153" s="23" t="str">
        <f t="shared" si="2"/>
        <v xml:space="preserve"> </v>
      </c>
    </row>
    <row r="154" spans="20:20" x14ac:dyDescent="0.25">
      <c r="T154" s="23" t="str">
        <f t="shared" si="2"/>
        <v xml:space="preserve"> </v>
      </c>
    </row>
    <row r="155" spans="20:20" x14ac:dyDescent="0.25">
      <c r="T155" s="23" t="str">
        <f t="shared" si="2"/>
        <v xml:space="preserve"> </v>
      </c>
    </row>
    <row r="156" spans="20:20" x14ac:dyDescent="0.25">
      <c r="T156" s="23" t="str">
        <f t="shared" si="2"/>
        <v xml:space="preserve"> </v>
      </c>
    </row>
    <row r="157" spans="20:20" x14ac:dyDescent="0.25">
      <c r="T157" s="23" t="str">
        <f t="shared" si="2"/>
        <v xml:space="preserve"> </v>
      </c>
    </row>
    <row r="158" spans="20:20" x14ac:dyDescent="0.25">
      <c r="T158" s="23" t="str">
        <f t="shared" si="2"/>
        <v xml:space="preserve"> </v>
      </c>
    </row>
    <row r="159" spans="20:20" x14ac:dyDescent="0.25">
      <c r="T159" s="23" t="str">
        <f t="shared" si="2"/>
        <v xml:space="preserve"> </v>
      </c>
    </row>
    <row r="160" spans="20:20" x14ac:dyDescent="0.25">
      <c r="T160" s="23" t="str">
        <f t="shared" si="2"/>
        <v xml:space="preserve"> </v>
      </c>
    </row>
    <row r="161" spans="20:20" x14ac:dyDescent="0.25">
      <c r="T161" s="23" t="str">
        <f t="shared" si="2"/>
        <v xml:space="preserve"> </v>
      </c>
    </row>
    <row r="162" spans="20:20" x14ac:dyDescent="0.25">
      <c r="T162" s="23" t="str">
        <f t="shared" si="2"/>
        <v xml:space="preserve"> </v>
      </c>
    </row>
    <row r="163" spans="20:20" x14ac:dyDescent="0.25">
      <c r="T163" s="23" t="str">
        <f t="shared" si="2"/>
        <v xml:space="preserve"> </v>
      </c>
    </row>
    <row r="164" spans="20:20" x14ac:dyDescent="0.25">
      <c r="T164" s="23" t="str">
        <f t="shared" si="2"/>
        <v xml:space="preserve"> </v>
      </c>
    </row>
    <row r="165" spans="20:20" x14ac:dyDescent="0.25">
      <c r="T165" s="23" t="str">
        <f t="shared" si="2"/>
        <v xml:space="preserve"> </v>
      </c>
    </row>
    <row r="166" spans="20:20" x14ac:dyDescent="0.25">
      <c r="T166" s="23" t="str">
        <f t="shared" si="2"/>
        <v xml:space="preserve"> </v>
      </c>
    </row>
    <row r="167" spans="20:20" x14ac:dyDescent="0.25">
      <c r="T167" s="23" t="str">
        <f t="shared" si="2"/>
        <v xml:space="preserve"> </v>
      </c>
    </row>
    <row r="168" spans="20:20" x14ac:dyDescent="0.25">
      <c r="T168" s="23" t="str">
        <f t="shared" si="2"/>
        <v xml:space="preserve"> </v>
      </c>
    </row>
    <row r="169" spans="20:20" x14ac:dyDescent="0.25">
      <c r="T169" s="23" t="str">
        <f t="shared" si="2"/>
        <v xml:space="preserve"> </v>
      </c>
    </row>
    <row r="170" spans="20:20" x14ac:dyDescent="0.25">
      <c r="T170" s="23" t="str">
        <f t="shared" si="2"/>
        <v xml:space="preserve"> </v>
      </c>
    </row>
    <row r="171" spans="20:20" x14ac:dyDescent="0.25">
      <c r="T171" s="23" t="str">
        <f t="shared" si="2"/>
        <v xml:space="preserve"> </v>
      </c>
    </row>
    <row r="172" spans="20:20" x14ac:dyDescent="0.25">
      <c r="T172" s="23" t="str">
        <f t="shared" si="2"/>
        <v xml:space="preserve"> </v>
      </c>
    </row>
    <row r="173" spans="20:20" x14ac:dyDescent="0.25">
      <c r="T173" s="23" t="str">
        <f t="shared" si="2"/>
        <v xml:space="preserve"> </v>
      </c>
    </row>
    <row r="174" spans="20:20" x14ac:dyDescent="0.25">
      <c r="T174" s="23" t="str">
        <f t="shared" si="2"/>
        <v xml:space="preserve"> </v>
      </c>
    </row>
    <row r="175" spans="20:20" x14ac:dyDescent="0.25">
      <c r="T175" s="23" t="str">
        <f t="shared" si="2"/>
        <v xml:space="preserve"> </v>
      </c>
    </row>
    <row r="176" spans="20:20" x14ac:dyDescent="0.25">
      <c r="T176" s="23" t="str">
        <f t="shared" si="2"/>
        <v xml:space="preserve"> </v>
      </c>
    </row>
    <row r="177" spans="20:20" x14ac:dyDescent="0.25">
      <c r="T177" s="23" t="str">
        <f t="shared" si="2"/>
        <v xml:space="preserve"> </v>
      </c>
    </row>
    <row r="178" spans="20:20" x14ac:dyDescent="0.25">
      <c r="T178" s="23" t="str">
        <f t="shared" si="2"/>
        <v xml:space="preserve"> </v>
      </c>
    </row>
    <row r="179" spans="20:20" x14ac:dyDescent="0.25">
      <c r="T179" s="23" t="str">
        <f t="shared" si="2"/>
        <v xml:space="preserve"> </v>
      </c>
    </row>
    <row r="180" spans="20:20" x14ac:dyDescent="0.25">
      <c r="T180" s="23" t="str">
        <f t="shared" si="2"/>
        <v xml:space="preserve"> </v>
      </c>
    </row>
    <row r="181" spans="20:20" x14ac:dyDescent="0.25">
      <c r="T181" s="23" t="str">
        <f t="shared" si="2"/>
        <v xml:space="preserve"> </v>
      </c>
    </row>
    <row r="182" spans="20:20" x14ac:dyDescent="0.25">
      <c r="T182" s="23" t="str">
        <f t="shared" si="2"/>
        <v xml:space="preserve"> </v>
      </c>
    </row>
    <row r="183" spans="20:20" x14ac:dyDescent="0.25">
      <c r="T183" s="23" t="str">
        <f t="shared" si="2"/>
        <v xml:space="preserve"> </v>
      </c>
    </row>
    <row r="184" spans="20:20" x14ac:dyDescent="0.25">
      <c r="T184" s="23" t="str">
        <f t="shared" si="2"/>
        <v xml:space="preserve"> </v>
      </c>
    </row>
    <row r="185" spans="20:20" x14ac:dyDescent="0.25">
      <c r="T185" s="23" t="str">
        <f t="shared" si="2"/>
        <v xml:space="preserve"> </v>
      </c>
    </row>
    <row r="186" spans="20:20" x14ac:dyDescent="0.25">
      <c r="T186" s="23" t="str">
        <f t="shared" si="2"/>
        <v xml:space="preserve"> </v>
      </c>
    </row>
    <row r="187" spans="20:20" x14ac:dyDescent="0.25">
      <c r="T187" s="23" t="str">
        <f t="shared" si="2"/>
        <v xml:space="preserve"> </v>
      </c>
    </row>
    <row r="188" spans="20:20" x14ac:dyDescent="0.25">
      <c r="T188" s="23" t="str">
        <f t="shared" si="2"/>
        <v xml:space="preserve"> </v>
      </c>
    </row>
    <row r="189" spans="20:20" x14ac:dyDescent="0.25">
      <c r="T189" s="23" t="str">
        <f t="shared" si="2"/>
        <v xml:space="preserve"> </v>
      </c>
    </row>
    <row r="190" spans="20:20" x14ac:dyDescent="0.25">
      <c r="T190" s="23" t="str">
        <f t="shared" si="2"/>
        <v xml:space="preserve"> </v>
      </c>
    </row>
    <row r="191" spans="20:20" x14ac:dyDescent="0.25">
      <c r="T191" s="23" t="str">
        <f t="shared" si="2"/>
        <v xml:space="preserve"> </v>
      </c>
    </row>
    <row r="192" spans="20:20" x14ac:dyDescent="0.25">
      <c r="T192" s="23" t="str">
        <f t="shared" si="2"/>
        <v xml:space="preserve"> </v>
      </c>
    </row>
    <row r="193" spans="20:20" x14ac:dyDescent="0.25">
      <c r="T193" s="23" t="str">
        <f t="shared" si="2"/>
        <v xml:space="preserve"> </v>
      </c>
    </row>
    <row r="194" spans="20:20" x14ac:dyDescent="0.25">
      <c r="T194" s="23" t="str">
        <f t="shared" si="2"/>
        <v xml:space="preserve"> </v>
      </c>
    </row>
    <row r="195" spans="20:20" x14ac:dyDescent="0.25">
      <c r="T195" s="23" t="str">
        <f t="shared" ref="T195:T258" si="3">IFERROR(IF(A195&gt;0,MOD(A195,1)+10," "),10)</f>
        <v xml:space="preserve"> </v>
      </c>
    </row>
    <row r="196" spans="20:20" x14ac:dyDescent="0.25">
      <c r="T196" s="23" t="str">
        <f t="shared" si="3"/>
        <v xml:space="preserve"> </v>
      </c>
    </row>
    <row r="197" spans="20:20" x14ac:dyDescent="0.25">
      <c r="T197" s="23" t="str">
        <f t="shared" si="3"/>
        <v xml:space="preserve"> </v>
      </c>
    </row>
    <row r="198" spans="20:20" x14ac:dyDescent="0.25">
      <c r="T198" s="23" t="str">
        <f t="shared" si="3"/>
        <v xml:space="preserve"> </v>
      </c>
    </row>
    <row r="199" spans="20:20" x14ac:dyDescent="0.25">
      <c r="T199" s="23" t="str">
        <f t="shared" si="3"/>
        <v xml:space="preserve"> </v>
      </c>
    </row>
    <row r="200" spans="20:20" x14ac:dyDescent="0.25">
      <c r="T200" s="23" t="str">
        <f t="shared" si="3"/>
        <v xml:space="preserve"> </v>
      </c>
    </row>
    <row r="201" spans="20:20" x14ac:dyDescent="0.25">
      <c r="T201" s="23" t="str">
        <f t="shared" si="3"/>
        <v xml:space="preserve"> </v>
      </c>
    </row>
    <row r="202" spans="20:20" x14ac:dyDescent="0.25">
      <c r="T202" s="23" t="str">
        <f t="shared" si="3"/>
        <v xml:space="preserve"> </v>
      </c>
    </row>
    <row r="203" spans="20:20" x14ac:dyDescent="0.25">
      <c r="T203" s="23" t="str">
        <f t="shared" si="3"/>
        <v xml:space="preserve"> </v>
      </c>
    </row>
    <row r="204" spans="20:20" x14ac:dyDescent="0.25">
      <c r="T204" s="23" t="str">
        <f t="shared" si="3"/>
        <v xml:space="preserve"> </v>
      </c>
    </row>
    <row r="205" spans="20:20" x14ac:dyDescent="0.25">
      <c r="T205" s="23" t="str">
        <f t="shared" si="3"/>
        <v xml:space="preserve"> </v>
      </c>
    </row>
    <row r="206" spans="20:20" x14ac:dyDescent="0.25">
      <c r="T206" s="23" t="str">
        <f t="shared" si="3"/>
        <v xml:space="preserve"> </v>
      </c>
    </row>
    <row r="207" spans="20:20" x14ac:dyDescent="0.25">
      <c r="T207" s="23" t="str">
        <f t="shared" si="3"/>
        <v xml:space="preserve"> </v>
      </c>
    </row>
    <row r="208" spans="20:20" x14ac:dyDescent="0.25">
      <c r="T208" s="23" t="str">
        <f t="shared" si="3"/>
        <v xml:space="preserve"> </v>
      </c>
    </row>
    <row r="209" spans="20:20" x14ac:dyDescent="0.25">
      <c r="T209" s="23" t="str">
        <f t="shared" si="3"/>
        <v xml:space="preserve"> </v>
      </c>
    </row>
    <row r="210" spans="20:20" x14ac:dyDescent="0.25">
      <c r="T210" s="23" t="str">
        <f t="shared" si="3"/>
        <v xml:space="preserve"> </v>
      </c>
    </row>
    <row r="211" spans="20:20" x14ac:dyDescent="0.25">
      <c r="T211" s="23" t="str">
        <f t="shared" si="3"/>
        <v xml:space="preserve"> </v>
      </c>
    </row>
    <row r="212" spans="20:20" x14ac:dyDescent="0.25">
      <c r="T212" s="23" t="str">
        <f t="shared" si="3"/>
        <v xml:space="preserve"> </v>
      </c>
    </row>
    <row r="213" spans="20:20" x14ac:dyDescent="0.25">
      <c r="T213" s="23" t="str">
        <f t="shared" si="3"/>
        <v xml:space="preserve"> </v>
      </c>
    </row>
    <row r="214" spans="20:20" x14ac:dyDescent="0.25">
      <c r="T214" s="23" t="str">
        <f t="shared" si="3"/>
        <v xml:space="preserve"> </v>
      </c>
    </row>
    <row r="215" spans="20:20" x14ac:dyDescent="0.25">
      <c r="T215" s="23" t="str">
        <f t="shared" si="3"/>
        <v xml:space="preserve"> </v>
      </c>
    </row>
    <row r="216" spans="20:20" x14ac:dyDescent="0.25">
      <c r="T216" s="23" t="str">
        <f t="shared" si="3"/>
        <v xml:space="preserve"> </v>
      </c>
    </row>
    <row r="217" spans="20:20" x14ac:dyDescent="0.25">
      <c r="T217" s="23" t="str">
        <f t="shared" si="3"/>
        <v xml:space="preserve"> </v>
      </c>
    </row>
    <row r="218" spans="20:20" x14ac:dyDescent="0.25">
      <c r="T218" s="23" t="str">
        <f t="shared" si="3"/>
        <v xml:space="preserve"> </v>
      </c>
    </row>
    <row r="219" spans="20:20" x14ac:dyDescent="0.25">
      <c r="T219" s="23" t="str">
        <f t="shared" si="3"/>
        <v xml:space="preserve"> </v>
      </c>
    </row>
    <row r="220" spans="20:20" x14ac:dyDescent="0.25">
      <c r="T220" s="23" t="str">
        <f t="shared" si="3"/>
        <v xml:space="preserve"> </v>
      </c>
    </row>
    <row r="221" spans="20:20" x14ac:dyDescent="0.25">
      <c r="T221" s="23" t="str">
        <f t="shared" si="3"/>
        <v xml:space="preserve"> </v>
      </c>
    </row>
    <row r="222" spans="20:20" x14ac:dyDescent="0.25">
      <c r="T222" s="23" t="str">
        <f t="shared" si="3"/>
        <v xml:space="preserve"> </v>
      </c>
    </row>
    <row r="223" spans="20:20" x14ac:dyDescent="0.25">
      <c r="T223" s="23" t="str">
        <f t="shared" si="3"/>
        <v xml:space="preserve"> </v>
      </c>
    </row>
    <row r="224" spans="20:20" x14ac:dyDescent="0.25">
      <c r="T224" s="23" t="str">
        <f t="shared" si="3"/>
        <v xml:space="preserve"> </v>
      </c>
    </row>
    <row r="225" spans="20:20" x14ac:dyDescent="0.25">
      <c r="T225" s="23" t="str">
        <f t="shared" si="3"/>
        <v xml:space="preserve"> </v>
      </c>
    </row>
    <row r="226" spans="20:20" x14ac:dyDescent="0.25">
      <c r="T226" s="23" t="str">
        <f t="shared" si="3"/>
        <v xml:space="preserve"> </v>
      </c>
    </row>
    <row r="227" spans="20:20" x14ac:dyDescent="0.25">
      <c r="T227" s="23" t="str">
        <f t="shared" si="3"/>
        <v xml:space="preserve"> </v>
      </c>
    </row>
    <row r="228" spans="20:20" x14ac:dyDescent="0.25">
      <c r="T228" s="23" t="str">
        <f t="shared" si="3"/>
        <v xml:space="preserve"> </v>
      </c>
    </row>
    <row r="229" spans="20:20" x14ac:dyDescent="0.25">
      <c r="T229" s="23" t="str">
        <f t="shared" si="3"/>
        <v xml:space="preserve"> </v>
      </c>
    </row>
    <row r="230" spans="20:20" x14ac:dyDescent="0.25">
      <c r="T230" s="23" t="str">
        <f t="shared" si="3"/>
        <v xml:space="preserve"> </v>
      </c>
    </row>
    <row r="231" spans="20:20" x14ac:dyDescent="0.25">
      <c r="T231" s="23" t="str">
        <f t="shared" si="3"/>
        <v xml:space="preserve"> </v>
      </c>
    </row>
    <row r="232" spans="20:20" x14ac:dyDescent="0.25">
      <c r="T232" s="23" t="str">
        <f t="shared" si="3"/>
        <v xml:space="preserve"> </v>
      </c>
    </row>
    <row r="233" spans="20:20" x14ac:dyDescent="0.25">
      <c r="T233" s="23" t="str">
        <f t="shared" si="3"/>
        <v xml:space="preserve"> </v>
      </c>
    </row>
    <row r="234" spans="20:20" x14ac:dyDescent="0.25">
      <c r="T234" s="23" t="str">
        <f t="shared" si="3"/>
        <v xml:space="preserve"> </v>
      </c>
    </row>
    <row r="235" spans="20:20" x14ac:dyDescent="0.25">
      <c r="T235" s="23" t="str">
        <f t="shared" si="3"/>
        <v xml:space="preserve"> </v>
      </c>
    </row>
    <row r="236" spans="20:20" x14ac:dyDescent="0.25">
      <c r="T236" s="23" t="str">
        <f t="shared" si="3"/>
        <v xml:space="preserve"> </v>
      </c>
    </row>
    <row r="237" spans="20:20" x14ac:dyDescent="0.25">
      <c r="T237" s="23" t="str">
        <f t="shared" si="3"/>
        <v xml:space="preserve"> </v>
      </c>
    </row>
    <row r="238" spans="20:20" x14ac:dyDescent="0.25">
      <c r="T238" s="23" t="str">
        <f t="shared" si="3"/>
        <v xml:space="preserve"> </v>
      </c>
    </row>
    <row r="239" spans="20:20" x14ac:dyDescent="0.25">
      <c r="T239" s="23" t="str">
        <f t="shared" si="3"/>
        <v xml:space="preserve"> </v>
      </c>
    </row>
    <row r="240" spans="20:20" x14ac:dyDescent="0.25">
      <c r="T240" s="23" t="str">
        <f t="shared" si="3"/>
        <v xml:space="preserve"> </v>
      </c>
    </row>
    <row r="241" spans="20:20" x14ac:dyDescent="0.25">
      <c r="T241" s="23" t="str">
        <f t="shared" si="3"/>
        <v xml:space="preserve"> </v>
      </c>
    </row>
    <row r="242" spans="20:20" x14ac:dyDescent="0.25">
      <c r="T242" s="23" t="str">
        <f t="shared" si="3"/>
        <v xml:space="preserve"> </v>
      </c>
    </row>
    <row r="243" spans="20:20" x14ac:dyDescent="0.25">
      <c r="T243" s="23" t="str">
        <f t="shared" si="3"/>
        <v xml:space="preserve"> </v>
      </c>
    </row>
    <row r="244" spans="20:20" x14ac:dyDescent="0.25">
      <c r="T244" s="23" t="str">
        <f t="shared" si="3"/>
        <v xml:space="preserve"> </v>
      </c>
    </row>
    <row r="245" spans="20:20" x14ac:dyDescent="0.25">
      <c r="T245" s="23" t="str">
        <f t="shared" si="3"/>
        <v xml:space="preserve"> </v>
      </c>
    </row>
    <row r="246" spans="20:20" x14ac:dyDescent="0.25">
      <c r="T246" s="23" t="str">
        <f t="shared" si="3"/>
        <v xml:space="preserve"> </v>
      </c>
    </row>
    <row r="247" spans="20:20" x14ac:dyDescent="0.25">
      <c r="T247" s="23" t="str">
        <f t="shared" si="3"/>
        <v xml:space="preserve"> </v>
      </c>
    </row>
    <row r="248" spans="20:20" x14ac:dyDescent="0.25">
      <c r="T248" s="23" t="str">
        <f t="shared" si="3"/>
        <v xml:space="preserve"> </v>
      </c>
    </row>
    <row r="249" spans="20:20" x14ac:dyDescent="0.25">
      <c r="T249" s="23" t="str">
        <f t="shared" si="3"/>
        <v xml:space="preserve"> </v>
      </c>
    </row>
    <row r="250" spans="20:20" x14ac:dyDescent="0.25">
      <c r="T250" s="23" t="str">
        <f t="shared" si="3"/>
        <v xml:space="preserve"> </v>
      </c>
    </row>
    <row r="251" spans="20:20" x14ac:dyDescent="0.25">
      <c r="T251" s="23" t="str">
        <f t="shared" si="3"/>
        <v xml:space="preserve"> </v>
      </c>
    </row>
    <row r="252" spans="20:20" x14ac:dyDescent="0.25">
      <c r="T252" s="23" t="str">
        <f t="shared" si="3"/>
        <v xml:space="preserve"> </v>
      </c>
    </row>
    <row r="253" spans="20:20" x14ac:dyDescent="0.25">
      <c r="T253" s="23" t="str">
        <f t="shared" si="3"/>
        <v xml:space="preserve"> </v>
      </c>
    </row>
    <row r="254" spans="20:20" x14ac:dyDescent="0.25">
      <c r="T254" s="23" t="str">
        <f t="shared" si="3"/>
        <v xml:space="preserve"> </v>
      </c>
    </row>
    <row r="255" spans="20:20" x14ac:dyDescent="0.25">
      <c r="T255" s="23" t="str">
        <f t="shared" si="3"/>
        <v xml:space="preserve"> </v>
      </c>
    </row>
    <row r="256" spans="20:20" x14ac:dyDescent="0.25">
      <c r="T256" s="23" t="str">
        <f t="shared" si="3"/>
        <v xml:space="preserve"> </v>
      </c>
    </row>
    <row r="257" spans="20:20" x14ac:dyDescent="0.25">
      <c r="T257" s="23" t="str">
        <f t="shared" si="3"/>
        <v xml:space="preserve"> </v>
      </c>
    </row>
    <row r="258" spans="20:20" x14ac:dyDescent="0.25">
      <c r="T258" s="23" t="str">
        <f t="shared" si="3"/>
        <v xml:space="preserve"> </v>
      </c>
    </row>
    <row r="259" spans="20:20" x14ac:dyDescent="0.25">
      <c r="T259" s="23" t="str">
        <f t="shared" ref="T259:T322" si="4">IFERROR(IF(A259&gt;0,MOD(A259,1)+10," "),10)</f>
        <v xml:space="preserve"> </v>
      </c>
    </row>
    <row r="260" spans="20:20" x14ac:dyDescent="0.25">
      <c r="T260" s="23" t="str">
        <f t="shared" si="4"/>
        <v xml:space="preserve"> </v>
      </c>
    </row>
    <row r="261" spans="20:20" x14ac:dyDescent="0.25">
      <c r="T261" s="23" t="str">
        <f t="shared" si="4"/>
        <v xml:space="preserve"> </v>
      </c>
    </row>
    <row r="262" spans="20:20" x14ac:dyDescent="0.25">
      <c r="T262" s="23" t="str">
        <f t="shared" si="4"/>
        <v xml:space="preserve"> </v>
      </c>
    </row>
    <row r="263" spans="20:20" x14ac:dyDescent="0.25">
      <c r="T263" s="23" t="str">
        <f t="shared" si="4"/>
        <v xml:space="preserve"> </v>
      </c>
    </row>
    <row r="264" spans="20:20" x14ac:dyDescent="0.25">
      <c r="T264" s="23" t="str">
        <f t="shared" si="4"/>
        <v xml:space="preserve"> </v>
      </c>
    </row>
    <row r="265" spans="20:20" x14ac:dyDescent="0.25">
      <c r="T265" s="23" t="str">
        <f t="shared" si="4"/>
        <v xml:space="preserve"> </v>
      </c>
    </row>
    <row r="266" spans="20:20" x14ac:dyDescent="0.25">
      <c r="T266" s="23" t="str">
        <f t="shared" si="4"/>
        <v xml:space="preserve"> </v>
      </c>
    </row>
    <row r="267" spans="20:20" x14ac:dyDescent="0.25">
      <c r="T267" s="23" t="str">
        <f t="shared" si="4"/>
        <v xml:space="preserve"> </v>
      </c>
    </row>
    <row r="268" spans="20:20" x14ac:dyDescent="0.25">
      <c r="T268" s="23" t="str">
        <f t="shared" si="4"/>
        <v xml:space="preserve"> </v>
      </c>
    </row>
    <row r="269" spans="20:20" x14ac:dyDescent="0.25">
      <c r="T269" s="23" t="str">
        <f t="shared" si="4"/>
        <v xml:space="preserve"> </v>
      </c>
    </row>
    <row r="270" spans="20:20" x14ac:dyDescent="0.25">
      <c r="T270" s="23" t="str">
        <f t="shared" si="4"/>
        <v xml:space="preserve"> </v>
      </c>
    </row>
    <row r="271" spans="20:20" x14ac:dyDescent="0.25">
      <c r="T271" s="23" t="str">
        <f t="shared" si="4"/>
        <v xml:space="preserve"> </v>
      </c>
    </row>
    <row r="272" spans="20:20" x14ac:dyDescent="0.25">
      <c r="T272" s="23" t="str">
        <f t="shared" si="4"/>
        <v xml:space="preserve"> </v>
      </c>
    </row>
    <row r="273" spans="20:20" x14ac:dyDescent="0.25">
      <c r="T273" s="23" t="str">
        <f t="shared" si="4"/>
        <v xml:space="preserve"> </v>
      </c>
    </row>
    <row r="274" spans="20:20" x14ac:dyDescent="0.25">
      <c r="T274" s="23" t="str">
        <f t="shared" si="4"/>
        <v xml:space="preserve"> </v>
      </c>
    </row>
    <row r="275" spans="20:20" x14ac:dyDescent="0.25">
      <c r="T275" s="23" t="str">
        <f t="shared" si="4"/>
        <v xml:space="preserve"> </v>
      </c>
    </row>
    <row r="276" spans="20:20" x14ac:dyDescent="0.25">
      <c r="T276" s="23" t="str">
        <f t="shared" si="4"/>
        <v xml:space="preserve"> </v>
      </c>
    </row>
    <row r="277" spans="20:20" x14ac:dyDescent="0.25">
      <c r="T277" s="23" t="str">
        <f t="shared" si="4"/>
        <v xml:space="preserve"> </v>
      </c>
    </row>
    <row r="278" spans="20:20" x14ac:dyDescent="0.25">
      <c r="T278" s="23" t="str">
        <f t="shared" si="4"/>
        <v xml:space="preserve"> </v>
      </c>
    </row>
    <row r="279" spans="20:20" x14ac:dyDescent="0.25">
      <c r="T279" s="23" t="str">
        <f t="shared" si="4"/>
        <v xml:space="preserve"> </v>
      </c>
    </row>
    <row r="280" spans="20:20" x14ac:dyDescent="0.25">
      <c r="T280" s="23" t="str">
        <f t="shared" si="4"/>
        <v xml:space="preserve"> </v>
      </c>
    </row>
    <row r="281" spans="20:20" x14ac:dyDescent="0.25">
      <c r="T281" s="23" t="str">
        <f t="shared" si="4"/>
        <v xml:space="preserve"> </v>
      </c>
    </row>
    <row r="282" spans="20:20" x14ac:dyDescent="0.25">
      <c r="T282" s="23" t="str">
        <f t="shared" si="4"/>
        <v xml:space="preserve"> </v>
      </c>
    </row>
    <row r="283" spans="20:20" x14ac:dyDescent="0.25">
      <c r="T283" s="23" t="str">
        <f t="shared" si="4"/>
        <v xml:space="preserve"> </v>
      </c>
    </row>
    <row r="284" spans="20:20" x14ac:dyDescent="0.25">
      <c r="T284" s="23" t="str">
        <f t="shared" si="4"/>
        <v xml:space="preserve"> </v>
      </c>
    </row>
    <row r="285" spans="20:20" x14ac:dyDescent="0.25">
      <c r="T285" s="23" t="str">
        <f t="shared" si="4"/>
        <v xml:space="preserve"> </v>
      </c>
    </row>
    <row r="286" spans="20:20" x14ac:dyDescent="0.25">
      <c r="T286" s="23" t="str">
        <f t="shared" si="4"/>
        <v xml:space="preserve"> </v>
      </c>
    </row>
    <row r="287" spans="20:20" x14ac:dyDescent="0.25">
      <c r="T287" s="23" t="str">
        <f t="shared" si="4"/>
        <v xml:space="preserve"> </v>
      </c>
    </row>
    <row r="288" spans="20:20" x14ac:dyDescent="0.25">
      <c r="T288" s="23" t="str">
        <f t="shared" si="4"/>
        <v xml:space="preserve"> </v>
      </c>
    </row>
    <row r="289" spans="20:20" x14ac:dyDescent="0.25">
      <c r="T289" s="23" t="str">
        <f t="shared" si="4"/>
        <v xml:space="preserve"> </v>
      </c>
    </row>
    <row r="290" spans="20:20" x14ac:dyDescent="0.25">
      <c r="T290" s="23" t="str">
        <f t="shared" si="4"/>
        <v xml:space="preserve"> </v>
      </c>
    </row>
    <row r="291" spans="20:20" x14ac:dyDescent="0.25">
      <c r="T291" s="23" t="str">
        <f t="shared" si="4"/>
        <v xml:space="preserve"> </v>
      </c>
    </row>
    <row r="292" spans="20:20" x14ac:dyDescent="0.25">
      <c r="T292" s="23" t="str">
        <f t="shared" si="4"/>
        <v xml:space="preserve"> </v>
      </c>
    </row>
    <row r="293" spans="20:20" x14ac:dyDescent="0.25">
      <c r="T293" s="23" t="str">
        <f t="shared" si="4"/>
        <v xml:space="preserve"> </v>
      </c>
    </row>
    <row r="294" spans="20:20" x14ac:dyDescent="0.25">
      <c r="T294" s="23" t="str">
        <f t="shared" si="4"/>
        <v xml:space="preserve"> </v>
      </c>
    </row>
    <row r="295" spans="20:20" x14ac:dyDescent="0.25">
      <c r="T295" s="23" t="str">
        <f t="shared" si="4"/>
        <v xml:space="preserve"> </v>
      </c>
    </row>
    <row r="296" spans="20:20" x14ac:dyDescent="0.25">
      <c r="T296" s="23" t="str">
        <f t="shared" si="4"/>
        <v xml:space="preserve"> </v>
      </c>
    </row>
    <row r="297" spans="20:20" x14ac:dyDescent="0.25">
      <c r="T297" s="23" t="str">
        <f t="shared" si="4"/>
        <v xml:space="preserve"> </v>
      </c>
    </row>
    <row r="298" spans="20:20" x14ac:dyDescent="0.25">
      <c r="T298" s="23" t="str">
        <f t="shared" si="4"/>
        <v xml:space="preserve"> </v>
      </c>
    </row>
    <row r="299" spans="20:20" x14ac:dyDescent="0.25">
      <c r="T299" s="23" t="str">
        <f t="shared" si="4"/>
        <v xml:space="preserve"> </v>
      </c>
    </row>
    <row r="300" spans="20:20" x14ac:dyDescent="0.25">
      <c r="T300" s="23" t="str">
        <f t="shared" si="4"/>
        <v xml:space="preserve"> </v>
      </c>
    </row>
    <row r="301" spans="20:20" x14ac:dyDescent="0.25">
      <c r="T301" s="23" t="str">
        <f t="shared" si="4"/>
        <v xml:space="preserve"> </v>
      </c>
    </row>
    <row r="302" spans="20:20" x14ac:dyDescent="0.25">
      <c r="T302" s="23" t="str">
        <f t="shared" si="4"/>
        <v xml:space="preserve"> </v>
      </c>
    </row>
    <row r="303" spans="20:20" x14ac:dyDescent="0.25">
      <c r="T303" s="23" t="str">
        <f t="shared" si="4"/>
        <v xml:space="preserve"> </v>
      </c>
    </row>
    <row r="304" spans="20:20" x14ac:dyDescent="0.25">
      <c r="T304" s="23" t="str">
        <f t="shared" si="4"/>
        <v xml:space="preserve"> </v>
      </c>
    </row>
    <row r="305" spans="20:20" x14ac:dyDescent="0.25">
      <c r="T305" s="23" t="str">
        <f t="shared" si="4"/>
        <v xml:space="preserve"> </v>
      </c>
    </row>
    <row r="306" spans="20:20" x14ac:dyDescent="0.25">
      <c r="T306" s="23" t="str">
        <f t="shared" si="4"/>
        <v xml:space="preserve"> </v>
      </c>
    </row>
    <row r="307" spans="20:20" x14ac:dyDescent="0.25">
      <c r="T307" s="23" t="str">
        <f t="shared" si="4"/>
        <v xml:space="preserve"> </v>
      </c>
    </row>
    <row r="308" spans="20:20" x14ac:dyDescent="0.25">
      <c r="T308" s="23" t="str">
        <f t="shared" si="4"/>
        <v xml:space="preserve"> </v>
      </c>
    </row>
    <row r="309" spans="20:20" x14ac:dyDescent="0.25">
      <c r="T309" s="23" t="str">
        <f t="shared" si="4"/>
        <v xml:space="preserve"> </v>
      </c>
    </row>
    <row r="310" spans="20:20" x14ac:dyDescent="0.25">
      <c r="T310" s="23" t="str">
        <f t="shared" si="4"/>
        <v xml:space="preserve"> </v>
      </c>
    </row>
    <row r="311" spans="20:20" x14ac:dyDescent="0.25">
      <c r="T311" s="23" t="str">
        <f t="shared" si="4"/>
        <v xml:space="preserve"> </v>
      </c>
    </row>
    <row r="312" spans="20:20" x14ac:dyDescent="0.25">
      <c r="T312" s="23" t="str">
        <f t="shared" si="4"/>
        <v xml:space="preserve"> </v>
      </c>
    </row>
    <row r="313" spans="20:20" x14ac:dyDescent="0.25">
      <c r="T313" s="23" t="str">
        <f t="shared" si="4"/>
        <v xml:space="preserve"> </v>
      </c>
    </row>
    <row r="314" spans="20:20" x14ac:dyDescent="0.25">
      <c r="T314" s="23" t="str">
        <f t="shared" si="4"/>
        <v xml:space="preserve"> </v>
      </c>
    </row>
    <row r="315" spans="20:20" x14ac:dyDescent="0.25">
      <c r="T315" s="23" t="str">
        <f t="shared" si="4"/>
        <v xml:space="preserve"> </v>
      </c>
    </row>
    <row r="316" spans="20:20" x14ac:dyDescent="0.25">
      <c r="T316" s="23" t="str">
        <f t="shared" si="4"/>
        <v xml:space="preserve"> </v>
      </c>
    </row>
    <row r="317" spans="20:20" x14ac:dyDescent="0.25">
      <c r="T317" s="23" t="str">
        <f t="shared" si="4"/>
        <v xml:space="preserve"> </v>
      </c>
    </row>
    <row r="318" spans="20:20" x14ac:dyDescent="0.25">
      <c r="T318" s="23" t="str">
        <f t="shared" si="4"/>
        <v xml:space="preserve"> </v>
      </c>
    </row>
    <row r="319" spans="20:20" x14ac:dyDescent="0.25">
      <c r="T319" s="23" t="str">
        <f t="shared" si="4"/>
        <v xml:space="preserve"> </v>
      </c>
    </row>
    <row r="320" spans="20:20" x14ac:dyDescent="0.25">
      <c r="T320" s="23" t="str">
        <f t="shared" si="4"/>
        <v xml:space="preserve"> </v>
      </c>
    </row>
    <row r="321" spans="20:20" x14ac:dyDescent="0.25">
      <c r="T321" s="23" t="str">
        <f t="shared" si="4"/>
        <v xml:space="preserve"> </v>
      </c>
    </row>
    <row r="322" spans="20:20" x14ac:dyDescent="0.25">
      <c r="T322" s="23" t="str">
        <f t="shared" si="4"/>
        <v xml:space="preserve"> </v>
      </c>
    </row>
    <row r="323" spans="20:20" x14ac:dyDescent="0.25">
      <c r="T323" s="23" t="str">
        <f t="shared" ref="T323:T386" si="5">IFERROR(IF(A323&gt;0,MOD(A323,1)+10," "),10)</f>
        <v xml:space="preserve"> </v>
      </c>
    </row>
    <row r="324" spans="20:20" x14ac:dyDescent="0.25">
      <c r="T324" s="23" t="str">
        <f t="shared" si="5"/>
        <v xml:space="preserve"> </v>
      </c>
    </row>
    <row r="325" spans="20:20" x14ac:dyDescent="0.25">
      <c r="T325" s="23" t="str">
        <f t="shared" si="5"/>
        <v xml:space="preserve"> </v>
      </c>
    </row>
    <row r="326" spans="20:20" x14ac:dyDescent="0.25">
      <c r="T326" s="23" t="str">
        <f t="shared" si="5"/>
        <v xml:space="preserve"> </v>
      </c>
    </row>
    <row r="327" spans="20:20" x14ac:dyDescent="0.25">
      <c r="T327" s="23" t="str">
        <f t="shared" si="5"/>
        <v xml:space="preserve"> </v>
      </c>
    </row>
    <row r="328" spans="20:20" x14ac:dyDescent="0.25">
      <c r="T328" s="23" t="str">
        <f t="shared" si="5"/>
        <v xml:space="preserve"> </v>
      </c>
    </row>
    <row r="329" spans="20:20" x14ac:dyDescent="0.25">
      <c r="T329" s="23" t="str">
        <f t="shared" si="5"/>
        <v xml:space="preserve"> </v>
      </c>
    </row>
    <row r="330" spans="20:20" x14ac:dyDescent="0.25">
      <c r="T330" s="23" t="str">
        <f t="shared" si="5"/>
        <v xml:space="preserve"> </v>
      </c>
    </row>
    <row r="331" spans="20:20" x14ac:dyDescent="0.25">
      <c r="T331" s="23" t="str">
        <f t="shared" si="5"/>
        <v xml:space="preserve"> </v>
      </c>
    </row>
    <row r="332" spans="20:20" x14ac:dyDescent="0.25">
      <c r="T332" s="23" t="str">
        <f t="shared" si="5"/>
        <v xml:space="preserve"> </v>
      </c>
    </row>
    <row r="333" spans="20:20" x14ac:dyDescent="0.25">
      <c r="T333" s="23" t="str">
        <f t="shared" si="5"/>
        <v xml:space="preserve"> </v>
      </c>
    </row>
    <row r="334" spans="20:20" x14ac:dyDescent="0.25">
      <c r="T334" s="23" t="str">
        <f t="shared" si="5"/>
        <v xml:space="preserve"> </v>
      </c>
    </row>
    <row r="335" spans="20:20" x14ac:dyDescent="0.25">
      <c r="T335" s="23" t="str">
        <f t="shared" si="5"/>
        <v xml:space="preserve"> </v>
      </c>
    </row>
    <row r="336" spans="20:20" x14ac:dyDescent="0.25">
      <c r="T336" s="23" t="str">
        <f t="shared" si="5"/>
        <v xml:space="preserve"> </v>
      </c>
    </row>
    <row r="337" spans="20:20" x14ac:dyDescent="0.25">
      <c r="T337" s="23" t="str">
        <f t="shared" si="5"/>
        <v xml:space="preserve"> </v>
      </c>
    </row>
    <row r="338" spans="20:20" x14ac:dyDescent="0.25">
      <c r="T338" s="23" t="str">
        <f t="shared" si="5"/>
        <v xml:space="preserve"> </v>
      </c>
    </row>
    <row r="339" spans="20:20" x14ac:dyDescent="0.25">
      <c r="T339" s="23" t="str">
        <f t="shared" si="5"/>
        <v xml:space="preserve"> </v>
      </c>
    </row>
    <row r="340" spans="20:20" x14ac:dyDescent="0.25">
      <c r="T340" s="23" t="str">
        <f t="shared" si="5"/>
        <v xml:space="preserve"> </v>
      </c>
    </row>
    <row r="341" spans="20:20" x14ac:dyDescent="0.25">
      <c r="T341" s="23" t="str">
        <f t="shared" si="5"/>
        <v xml:space="preserve"> </v>
      </c>
    </row>
    <row r="342" spans="20:20" x14ac:dyDescent="0.25">
      <c r="T342" s="23" t="str">
        <f t="shared" si="5"/>
        <v xml:space="preserve"> </v>
      </c>
    </row>
    <row r="343" spans="20:20" x14ac:dyDescent="0.25">
      <c r="T343" s="23" t="str">
        <f t="shared" si="5"/>
        <v xml:space="preserve"> </v>
      </c>
    </row>
    <row r="344" spans="20:20" x14ac:dyDescent="0.25">
      <c r="T344" s="23" t="str">
        <f t="shared" si="5"/>
        <v xml:space="preserve"> </v>
      </c>
    </row>
    <row r="345" spans="20:20" x14ac:dyDescent="0.25">
      <c r="T345" s="23" t="str">
        <f t="shared" si="5"/>
        <v xml:space="preserve"> </v>
      </c>
    </row>
    <row r="346" spans="20:20" x14ac:dyDescent="0.25">
      <c r="T346" s="23" t="str">
        <f t="shared" si="5"/>
        <v xml:space="preserve"> </v>
      </c>
    </row>
    <row r="347" spans="20:20" x14ac:dyDescent="0.25">
      <c r="T347" s="23" t="str">
        <f t="shared" si="5"/>
        <v xml:space="preserve"> </v>
      </c>
    </row>
    <row r="348" spans="20:20" x14ac:dyDescent="0.25">
      <c r="T348" s="23" t="str">
        <f t="shared" si="5"/>
        <v xml:space="preserve"> </v>
      </c>
    </row>
    <row r="349" spans="20:20" x14ac:dyDescent="0.25">
      <c r="T349" s="23" t="str">
        <f t="shared" si="5"/>
        <v xml:space="preserve"> </v>
      </c>
    </row>
    <row r="350" spans="20:20" x14ac:dyDescent="0.25">
      <c r="T350" s="23" t="str">
        <f t="shared" si="5"/>
        <v xml:space="preserve"> </v>
      </c>
    </row>
    <row r="351" spans="20:20" x14ac:dyDescent="0.25">
      <c r="T351" s="23" t="str">
        <f t="shared" si="5"/>
        <v xml:space="preserve"> </v>
      </c>
    </row>
    <row r="352" spans="20:20" x14ac:dyDescent="0.25">
      <c r="T352" s="23" t="str">
        <f t="shared" si="5"/>
        <v xml:space="preserve"> </v>
      </c>
    </row>
    <row r="353" spans="20:20" x14ac:dyDescent="0.25">
      <c r="T353" s="23" t="str">
        <f t="shared" si="5"/>
        <v xml:space="preserve"> </v>
      </c>
    </row>
    <row r="354" spans="20:20" x14ac:dyDescent="0.25">
      <c r="T354" s="23" t="str">
        <f t="shared" si="5"/>
        <v xml:space="preserve"> </v>
      </c>
    </row>
    <row r="355" spans="20:20" x14ac:dyDescent="0.25">
      <c r="T355" s="23" t="str">
        <f t="shared" si="5"/>
        <v xml:space="preserve"> </v>
      </c>
    </row>
    <row r="356" spans="20:20" x14ac:dyDescent="0.25">
      <c r="T356" s="23" t="str">
        <f t="shared" si="5"/>
        <v xml:space="preserve"> </v>
      </c>
    </row>
    <row r="357" spans="20:20" x14ac:dyDescent="0.25">
      <c r="T357" s="23" t="str">
        <f t="shared" si="5"/>
        <v xml:space="preserve"> </v>
      </c>
    </row>
    <row r="358" spans="20:20" x14ac:dyDescent="0.25">
      <c r="T358" s="23" t="str">
        <f t="shared" si="5"/>
        <v xml:space="preserve"> </v>
      </c>
    </row>
    <row r="359" spans="20:20" x14ac:dyDescent="0.25">
      <c r="T359" s="23" t="str">
        <f t="shared" si="5"/>
        <v xml:space="preserve"> </v>
      </c>
    </row>
    <row r="360" spans="20:20" x14ac:dyDescent="0.25">
      <c r="T360" s="23" t="str">
        <f t="shared" si="5"/>
        <v xml:space="preserve"> </v>
      </c>
    </row>
    <row r="361" spans="20:20" x14ac:dyDescent="0.25">
      <c r="T361" s="23" t="str">
        <f t="shared" si="5"/>
        <v xml:space="preserve"> </v>
      </c>
    </row>
    <row r="362" spans="20:20" x14ac:dyDescent="0.25">
      <c r="T362" s="23" t="str">
        <f t="shared" si="5"/>
        <v xml:space="preserve"> </v>
      </c>
    </row>
    <row r="363" spans="20:20" x14ac:dyDescent="0.25">
      <c r="T363" s="23" t="str">
        <f t="shared" si="5"/>
        <v xml:space="preserve"> </v>
      </c>
    </row>
    <row r="364" spans="20:20" x14ac:dyDescent="0.25">
      <c r="T364" s="23" t="str">
        <f t="shared" si="5"/>
        <v xml:space="preserve"> </v>
      </c>
    </row>
    <row r="365" spans="20:20" x14ac:dyDescent="0.25">
      <c r="T365" s="23" t="str">
        <f t="shared" si="5"/>
        <v xml:space="preserve"> </v>
      </c>
    </row>
    <row r="366" spans="20:20" x14ac:dyDescent="0.25">
      <c r="T366" s="23" t="str">
        <f t="shared" si="5"/>
        <v xml:space="preserve"> </v>
      </c>
    </row>
    <row r="367" spans="20:20" x14ac:dyDescent="0.25">
      <c r="T367" s="23" t="str">
        <f t="shared" si="5"/>
        <v xml:space="preserve"> </v>
      </c>
    </row>
    <row r="368" spans="20:20" x14ac:dyDescent="0.25">
      <c r="T368" s="23" t="str">
        <f t="shared" si="5"/>
        <v xml:space="preserve"> </v>
      </c>
    </row>
    <row r="369" spans="20:20" x14ac:dyDescent="0.25">
      <c r="T369" s="23" t="str">
        <f t="shared" si="5"/>
        <v xml:space="preserve"> </v>
      </c>
    </row>
    <row r="370" spans="20:20" x14ac:dyDescent="0.25">
      <c r="T370" s="23" t="str">
        <f t="shared" si="5"/>
        <v xml:space="preserve"> </v>
      </c>
    </row>
    <row r="371" spans="20:20" x14ac:dyDescent="0.25">
      <c r="T371" s="23" t="str">
        <f t="shared" si="5"/>
        <v xml:space="preserve"> </v>
      </c>
    </row>
    <row r="372" spans="20:20" x14ac:dyDescent="0.25">
      <c r="T372" s="23" t="str">
        <f t="shared" si="5"/>
        <v xml:space="preserve"> </v>
      </c>
    </row>
    <row r="373" spans="20:20" x14ac:dyDescent="0.25">
      <c r="T373" s="23" t="str">
        <f t="shared" si="5"/>
        <v xml:space="preserve"> </v>
      </c>
    </row>
    <row r="374" spans="20:20" x14ac:dyDescent="0.25">
      <c r="T374" s="23" t="str">
        <f t="shared" si="5"/>
        <v xml:space="preserve"> </v>
      </c>
    </row>
    <row r="375" spans="20:20" x14ac:dyDescent="0.25">
      <c r="T375" s="23" t="str">
        <f t="shared" si="5"/>
        <v xml:space="preserve"> </v>
      </c>
    </row>
    <row r="376" spans="20:20" x14ac:dyDescent="0.25">
      <c r="T376" s="23" t="str">
        <f t="shared" si="5"/>
        <v xml:space="preserve"> </v>
      </c>
    </row>
    <row r="377" spans="20:20" x14ac:dyDescent="0.25">
      <c r="T377" s="23" t="str">
        <f t="shared" si="5"/>
        <v xml:space="preserve"> </v>
      </c>
    </row>
    <row r="378" spans="20:20" x14ac:dyDescent="0.25">
      <c r="T378" s="23" t="str">
        <f t="shared" si="5"/>
        <v xml:space="preserve"> </v>
      </c>
    </row>
    <row r="379" spans="20:20" x14ac:dyDescent="0.25">
      <c r="T379" s="23" t="str">
        <f t="shared" si="5"/>
        <v xml:space="preserve"> </v>
      </c>
    </row>
    <row r="380" spans="20:20" x14ac:dyDescent="0.25">
      <c r="T380" s="23" t="str">
        <f t="shared" si="5"/>
        <v xml:space="preserve"> </v>
      </c>
    </row>
    <row r="381" spans="20:20" x14ac:dyDescent="0.25">
      <c r="T381" s="23" t="str">
        <f t="shared" si="5"/>
        <v xml:space="preserve"> </v>
      </c>
    </row>
    <row r="382" spans="20:20" x14ac:dyDescent="0.25">
      <c r="T382" s="23" t="str">
        <f t="shared" si="5"/>
        <v xml:space="preserve"> </v>
      </c>
    </row>
    <row r="383" spans="20:20" x14ac:dyDescent="0.25">
      <c r="T383" s="23" t="str">
        <f t="shared" si="5"/>
        <v xml:space="preserve"> </v>
      </c>
    </row>
    <row r="384" spans="20:20" x14ac:dyDescent="0.25">
      <c r="T384" s="23" t="str">
        <f t="shared" si="5"/>
        <v xml:space="preserve"> </v>
      </c>
    </row>
    <row r="385" spans="20:20" x14ac:dyDescent="0.25">
      <c r="T385" s="23" t="str">
        <f t="shared" si="5"/>
        <v xml:space="preserve"> </v>
      </c>
    </row>
    <row r="386" spans="20:20" x14ac:dyDescent="0.25">
      <c r="T386" s="23" t="str">
        <f t="shared" si="5"/>
        <v xml:space="preserve"> </v>
      </c>
    </row>
    <row r="387" spans="20:20" x14ac:dyDescent="0.25">
      <c r="T387" s="23" t="str">
        <f t="shared" ref="T387:T450" si="6">IFERROR(IF(A387&gt;0,MOD(A387,1)+10," "),10)</f>
        <v xml:space="preserve"> </v>
      </c>
    </row>
    <row r="388" spans="20:20" x14ac:dyDescent="0.25">
      <c r="T388" s="23" t="str">
        <f t="shared" si="6"/>
        <v xml:space="preserve"> </v>
      </c>
    </row>
    <row r="389" spans="20:20" x14ac:dyDescent="0.25">
      <c r="T389" s="23" t="str">
        <f t="shared" si="6"/>
        <v xml:space="preserve"> </v>
      </c>
    </row>
    <row r="390" spans="20:20" x14ac:dyDescent="0.25">
      <c r="T390" s="23" t="str">
        <f t="shared" si="6"/>
        <v xml:space="preserve"> </v>
      </c>
    </row>
    <row r="391" spans="20:20" x14ac:dyDescent="0.25">
      <c r="T391" s="23" t="str">
        <f t="shared" si="6"/>
        <v xml:space="preserve"> </v>
      </c>
    </row>
    <row r="392" spans="20:20" x14ac:dyDescent="0.25">
      <c r="T392" s="23" t="str">
        <f t="shared" si="6"/>
        <v xml:space="preserve"> </v>
      </c>
    </row>
    <row r="393" spans="20:20" x14ac:dyDescent="0.25">
      <c r="T393" s="23" t="str">
        <f t="shared" si="6"/>
        <v xml:space="preserve"> </v>
      </c>
    </row>
    <row r="394" spans="20:20" x14ac:dyDescent="0.25">
      <c r="T394" s="23" t="str">
        <f t="shared" si="6"/>
        <v xml:space="preserve"> </v>
      </c>
    </row>
    <row r="395" spans="20:20" x14ac:dyDescent="0.25">
      <c r="T395" s="23" t="str">
        <f t="shared" si="6"/>
        <v xml:space="preserve"> </v>
      </c>
    </row>
    <row r="396" spans="20:20" x14ac:dyDescent="0.25">
      <c r="T396" s="23" t="str">
        <f t="shared" si="6"/>
        <v xml:space="preserve"> </v>
      </c>
    </row>
    <row r="397" spans="20:20" x14ac:dyDescent="0.25">
      <c r="T397" s="23" t="str">
        <f t="shared" si="6"/>
        <v xml:space="preserve"> </v>
      </c>
    </row>
    <row r="398" spans="20:20" x14ac:dyDescent="0.25">
      <c r="T398" s="23" t="str">
        <f t="shared" si="6"/>
        <v xml:space="preserve"> </v>
      </c>
    </row>
    <row r="399" spans="20:20" x14ac:dyDescent="0.25">
      <c r="T399" s="23" t="str">
        <f t="shared" si="6"/>
        <v xml:space="preserve"> </v>
      </c>
    </row>
    <row r="400" spans="20:20" x14ac:dyDescent="0.25">
      <c r="T400" s="23" t="str">
        <f t="shared" si="6"/>
        <v xml:space="preserve"> </v>
      </c>
    </row>
    <row r="401" spans="20:20" x14ac:dyDescent="0.25">
      <c r="T401" s="23" t="str">
        <f t="shared" si="6"/>
        <v xml:space="preserve"> </v>
      </c>
    </row>
    <row r="402" spans="20:20" x14ac:dyDescent="0.25">
      <c r="T402" s="23" t="str">
        <f t="shared" si="6"/>
        <v xml:space="preserve"> </v>
      </c>
    </row>
    <row r="403" spans="20:20" x14ac:dyDescent="0.25">
      <c r="T403" s="23" t="str">
        <f t="shared" si="6"/>
        <v xml:space="preserve"> </v>
      </c>
    </row>
    <row r="404" spans="20:20" x14ac:dyDescent="0.25">
      <c r="T404" s="23" t="str">
        <f t="shared" si="6"/>
        <v xml:space="preserve"> </v>
      </c>
    </row>
    <row r="405" spans="20:20" x14ac:dyDescent="0.25">
      <c r="T405" s="23" t="str">
        <f t="shared" si="6"/>
        <v xml:space="preserve"> </v>
      </c>
    </row>
    <row r="406" spans="20:20" x14ac:dyDescent="0.25">
      <c r="T406" s="23" t="str">
        <f t="shared" si="6"/>
        <v xml:space="preserve"> </v>
      </c>
    </row>
    <row r="407" spans="20:20" x14ac:dyDescent="0.25">
      <c r="T407" s="23" t="str">
        <f t="shared" si="6"/>
        <v xml:space="preserve"> </v>
      </c>
    </row>
    <row r="408" spans="20:20" x14ac:dyDescent="0.25">
      <c r="T408" s="23" t="str">
        <f t="shared" si="6"/>
        <v xml:space="preserve"> </v>
      </c>
    </row>
    <row r="409" spans="20:20" x14ac:dyDescent="0.25">
      <c r="T409" s="23" t="str">
        <f t="shared" si="6"/>
        <v xml:space="preserve"> </v>
      </c>
    </row>
    <row r="410" spans="20:20" x14ac:dyDescent="0.25">
      <c r="T410" s="23" t="str">
        <f t="shared" si="6"/>
        <v xml:space="preserve"> </v>
      </c>
    </row>
    <row r="411" spans="20:20" x14ac:dyDescent="0.25">
      <c r="T411" s="23" t="str">
        <f t="shared" si="6"/>
        <v xml:space="preserve"> </v>
      </c>
    </row>
    <row r="412" spans="20:20" x14ac:dyDescent="0.25">
      <c r="T412" s="23" t="str">
        <f t="shared" si="6"/>
        <v xml:space="preserve"> </v>
      </c>
    </row>
    <row r="413" spans="20:20" x14ac:dyDescent="0.25">
      <c r="T413" s="23" t="str">
        <f t="shared" si="6"/>
        <v xml:space="preserve"> </v>
      </c>
    </row>
    <row r="414" spans="20:20" x14ac:dyDescent="0.25">
      <c r="T414" s="23" t="str">
        <f t="shared" si="6"/>
        <v xml:space="preserve"> </v>
      </c>
    </row>
    <row r="415" spans="20:20" x14ac:dyDescent="0.25">
      <c r="T415" s="23" t="str">
        <f t="shared" si="6"/>
        <v xml:space="preserve"> </v>
      </c>
    </row>
    <row r="416" spans="20:20" x14ac:dyDescent="0.25">
      <c r="T416" s="23" t="str">
        <f t="shared" si="6"/>
        <v xml:space="preserve"> </v>
      </c>
    </row>
    <row r="417" spans="20:20" x14ac:dyDescent="0.25">
      <c r="T417" s="23" t="str">
        <f t="shared" si="6"/>
        <v xml:space="preserve"> </v>
      </c>
    </row>
    <row r="418" spans="20:20" x14ac:dyDescent="0.25">
      <c r="T418" s="23" t="str">
        <f t="shared" si="6"/>
        <v xml:space="preserve"> </v>
      </c>
    </row>
    <row r="419" spans="20:20" x14ac:dyDescent="0.25">
      <c r="T419" s="23" t="str">
        <f t="shared" si="6"/>
        <v xml:space="preserve"> </v>
      </c>
    </row>
    <row r="420" spans="20:20" x14ac:dyDescent="0.25">
      <c r="T420" s="23" t="str">
        <f t="shared" si="6"/>
        <v xml:space="preserve"> </v>
      </c>
    </row>
    <row r="421" spans="20:20" x14ac:dyDescent="0.25">
      <c r="T421" s="23" t="str">
        <f t="shared" si="6"/>
        <v xml:space="preserve"> </v>
      </c>
    </row>
    <row r="422" spans="20:20" x14ac:dyDescent="0.25">
      <c r="T422" s="23" t="str">
        <f t="shared" si="6"/>
        <v xml:space="preserve"> </v>
      </c>
    </row>
    <row r="423" spans="20:20" x14ac:dyDescent="0.25">
      <c r="T423" s="23" t="str">
        <f t="shared" si="6"/>
        <v xml:space="preserve"> </v>
      </c>
    </row>
    <row r="424" spans="20:20" x14ac:dyDescent="0.25">
      <c r="T424" s="23" t="str">
        <f t="shared" si="6"/>
        <v xml:space="preserve"> </v>
      </c>
    </row>
    <row r="425" spans="20:20" x14ac:dyDescent="0.25">
      <c r="T425" s="23" t="str">
        <f t="shared" si="6"/>
        <v xml:space="preserve"> </v>
      </c>
    </row>
    <row r="426" spans="20:20" x14ac:dyDescent="0.25">
      <c r="T426" s="23" t="str">
        <f t="shared" si="6"/>
        <v xml:space="preserve"> </v>
      </c>
    </row>
    <row r="427" spans="20:20" x14ac:dyDescent="0.25">
      <c r="T427" s="23" t="str">
        <f t="shared" si="6"/>
        <v xml:space="preserve"> </v>
      </c>
    </row>
    <row r="428" spans="20:20" x14ac:dyDescent="0.25">
      <c r="T428" s="23" t="str">
        <f t="shared" si="6"/>
        <v xml:space="preserve"> </v>
      </c>
    </row>
    <row r="429" spans="20:20" x14ac:dyDescent="0.25">
      <c r="T429" s="23" t="str">
        <f t="shared" si="6"/>
        <v xml:space="preserve"> </v>
      </c>
    </row>
    <row r="430" spans="20:20" x14ac:dyDescent="0.25">
      <c r="T430" s="23" t="str">
        <f t="shared" si="6"/>
        <v xml:space="preserve"> </v>
      </c>
    </row>
    <row r="431" spans="20:20" x14ac:dyDescent="0.25">
      <c r="T431" s="23" t="str">
        <f t="shared" si="6"/>
        <v xml:space="preserve"> </v>
      </c>
    </row>
    <row r="432" spans="20:20" x14ac:dyDescent="0.25">
      <c r="T432" s="23" t="str">
        <f t="shared" si="6"/>
        <v xml:space="preserve"> </v>
      </c>
    </row>
    <row r="433" spans="20:20" x14ac:dyDescent="0.25">
      <c r="T433" s="23" t="str">
        <f t="shared" si="6"/>
        <v xml:space="preserve"> </v>
      </c>
    </row>
    <row r="434" spans="20:20" x14ac:dyDescent="0.25">
      <c r="T434" s="23" t="str">
        <f t="shared" si="6"/>
        <v xml:space="preserve"> </v>
      </c>
    </row>
    <row r="435" spans="20:20" x14ac:dyDescent="0.25">
      <c r="T435" s="23" t="str">
        <f t="shared" si="6"/>
        <v xml:space="preserve"> </v>
      </c>
    </row>
    <row r="436" spans="20:20" x14ac:dyDescent="0.25">
      <c r="T436" s="23" t="str">
        <f t="shared" si="6"/>
        <v xml:space="preserve"> </v>
      </c>
    </row>
    <row r="437" spans="20:20" x14ac:dyDescent="0.25">
      <c r="T437" s="23" t="str">
        <f t="shared" si="6"/>
        <v xml:space="preserve"> </v>
      </c>
    </row>
    <row r="438" spans="20:20" x14ac:dyDescent="0.25">
      <c r="T438" s="23" t="str">
        <f t="shared" si="6"/>
        <v xml:space="preserve"> </v>
      </c>
    </row>
    <row r="439" spans="20:20" x14ac:dyDescent="0.25">
      <c r="T439" s="23" t="str">
        <f t="shared" si="6"/>
        <v xml:space="preserve"> </v>
      </c>
    </row>
    <row r="440" spans="20:20" x14ac:dyDescent="0.25">
      <c r="T440" s="23" t="str">
        <f t="shared" si="6"/>
        <v xml:space="preserve"> </v>
      </c>
    </row>
    <row r="441" spans="20:20" x14ac:dyDescent="0.25">
      <c r="T441" s="23" t="str">
        <f t="shared" si="6"/>
        <v xml:space="preserve"> </v>
      </c>
    </row>
    <row r="442" spans="20:20" x14ac:dyDescent="0.25">
      <c r="T442" s="23" t="str">
        <f t="shared" si="6"/>
        <v xml:space="preserve"> </v>
      </c>
    </row>
    <row r="443" spans="20:20" x14ac:dyDescent="0.25">
      <c r="T443" s="23" t="str">
        <f t="shared" si="6"/>
        <v xml:space="preserve"> </v>
      </c>
    </row>
    <row r="444" spans="20:20" x14ac:dyDescent="0.25">
      <c r="T444" s="23" t="str">
        <f t="shared" si="6"/>
        <v xml:space="preserve"> </v>
      </c>
    </row>
    <row r="445" spans="20:20" x14ac:dyDescent="0.25">
      <c r="T445" s="23" t="str">
        <f t="shared" si="6"/>
        <v xml:space="preserve"> </v>
      </c>
    </row>
    <row r="446" spans="20:20" x14ac:dyDescent="0.25">
      <c r="T446" s="23" t="str">
        <f t="shared" si="6"/>
        <v xml:space="preserve"> </v>
      </c>
    </row>
    <row r="447" spans="20:20" x14ac:dyDescent="0.25">
      <c r="T447" s="23" t="str">
        <f t="shared" si="6"/>
        <v xml:space="preserve"> </v>
      </c>
    </row>
    <row r="448" spans="20:20" x14ac:dyDescent="0.25">
      <c r="T448" s="23" t="str">
        <f t="shared" si="6"/>
        <v xml:space="preserve"> </v>
      </c>
    </row>
    <row r="449" spans="20:20" x14ac:dyDescent="0.25">
      <c r="T449" s="23" t="str">
        <f t="shared" si="6"/>
        <v xml:space="preserve"> </v>
      </c>
    </row>
    <row r="450" spans="20:20" x14ac:dyDescent="0.25">
      <c r="T450" s="23" t="str">
        <f t="shared" si="6"/>
        <v xml:space="preserve"> </v>
      </c>
    </row>
    <row r="451" spans="20:20" x14ac:dyDescent="0.25">
      <c r="T451" s="23" t="str">
        <f t="shared" ref="T451:T514" si="7">IFERROR(IF(A451&gt;0,MOD(A451,1)+10," "),10)</f>
        <v xml:space="preserve"> </v>
      </c>
    </row>
    <row r="452" spans="20:20" x14ac:dyDescent="0.25">
      <c r="T452" s="23" t="str">
        <f t="shared" si="7"/>
        <v xml:space="preserve"> </v>
      </c>
    </row>
    <row r="453" spans="20:20" x14ac:dyDescent="0.25">
      <c r="T453" s="23" t="str">
        <f t="shared" si="7"/>
        <v xml:space="preserve"> </v>
      </c>
    </row>
    <row r="454" spans="20:20" x14ac:dyDescent="0.25">
      <c r="T454" s="23" t="str">
        <f t="shared" si="7"/>
        <v xml:space="preserve"> </v>
      </c>
    </row>
    <row r="455" spans="20:20" x14ac:dyDescent="0.25">
      <c r="T455" s="23" t="str">
        <f t="shared" si="7"/>
        <v xml:space="preserve"> </v>
      </c>
    </row>
    <row r="456" spans="20:20" x14ac:dyDescent="0.25">
      <c r="T456" s="23" t="str">
        <f t="shared" si="7"/>
        <v xml:space="preserve"> </v>
      </c>
    </row>
    <row r="457" spans="20:20" x14ac:dyDescent="0.25">
      <c r="T457" s="23" t="str">
        <f t="shared" si="7"/>
        <v xml:space="preserve"> </v>
      </c>
    </row>
    <row r="458" spans="20:20" x14ac:dyDescent="0.25">
      <c r="T458" s="23" t="str">
        <f t="shared" si="7"/>
        <v xml:space="preserve"> </v>
      </c>
    </row>
    <row r="459" spans="20:20" x14ac:dyDescent="0.25">
      <c r="T459" s="23" t="str">
        <f t="shared" si="7"/>
        <v xml:space="preserve"> </v>
      </c>
    </row>
    <row r="460" spans="20:20" x14ac:dyDescent="0.25">
      <c r="T460" s="23" t="str">
        <f t="shared" si="7"/>
        <v xml:space="preserve"> </v>
      </c>
    </row>
    <row r="461" spans="20:20" x14ac:dyDescent="0.25">
      <c r="T461" s="23" t="str">
        <f t="shared" si="7"/>
        <v xml:space="preserve"> </v>
      </c>
    </row>
    <row r="462" spans="20:20" x14ac:dyDescent="0.25">
      <c r="T462" s="23" t="str">
        <f t="shared" si="7"/>
        <v xml:space="preserve"> </v>
      </c>
    </row>
    <row r="463" spans="20:20" x14ac:dyDescent="0.25">
      <c r="T463" s="23" t="str">
        <f t="shared" si="7"/>
        <v xml:space="preserve"> </v>
      </c>
    </row>
    <row r="464" spans="20:20" x14ac:dyDescent="0.25">
      <c r="T464" s="23" t="str">
        <f t="shared" si="7"/>
        <v xml:space="preserve"> </v>
      </c>
    </row>
    <row r="465" spans="20:20" x14ac:dyDescent="0.25">
      <c r="T465" s="23" t="str">
        <f t="shared" si="7"/>
        <v xml:space="preserve"> </v>
      </c>
    </row>
    <row r="466" spans="20:20" x14ac:dyDescent="0.25">
      <c r="T466" s="23" t="str">
        <f t="shared" si="7"/>
        <v xml:space="preserve"> </v>
      </c>
    </row>
    <row r="467" spans="20:20" x14ac:dyDescent="0.25">
      <c r="T467" s="23" t="str">
        <f t="shared" si="7"/>
        <v xml:space="preserve"> </v>
      </c>
    </row>
    <row r="468" spans="20:20" x14ac:dyDescent="0.25">
      <c r="T468" s="23" t="str">
        <f t="shared" si="7"/>
        <v xml:space="preserve"> </v>
      </c>
    </row>
    <row r="469" spans="20:20" x14ac:dyDescent="0.25">
      <c r="T469" s="23" t="str">
        <f t="shared" si="7"/>
        <v xml:space="preserve"> </v>
      </c>
    </row>
    <row r="470" spans="20:20" x14ac:dyDescent="0.25">
      <c r="T470" s="23" t="str">
        <f t="shared" si="7"/>
        <v xml:space="preserve"> </v>
      </c>
    </row>
    <row r="471" spans="20:20" x14ac:dyDescent="0.25">
      <c r="T471" s="23" t="str">
        <f t="shared" si="7"/>
        <v xml:space="preserve"> </v>
      </c>
    </row>
    <row r="472" spans="20:20" x14ac:dyDescent="0.25">
      <c r="T472" s="23" t="str">
        <f t="shared" si="7"/>
        <v xml:space="preserve"> </v>
      </c>
    </row>
    <row r="473" spans="20:20" x14ac:dyDescent="0.25">
      <c r="T473" s="23" t="str">
        <f t="shared" si="7"/>
        <v xml:space="preserve"> </v>
      </c>
    </row>
    <row r="474" spans="20:20" x14ac:dyDescent="0.25">
      <c r="T474" s="23" t="str">
        <f t="shared" si="7"/>
        <v xml:space="preserve"> </v>
      </c>
    </row>
    <row r="475" spans="20:20" x14ac:dyDescent="0.25">
      <c r="T475" s="23" t="str">
        <f t="shared" si="7"/>
        <v xml:space="preserve"> </v>
      </c>
    </row>
    <row r="476" spans="20:20" x14ac:dyDescent="0.25">
      <c r="T476" s="23" t="str">
        <f t="shared" si="7"/>
        <v xml:space="preserve"> </v>
      </c>
    </row>
    <row r="477" spans="20:20" x14ac:dyDescent="0.25">
      <c r="T477" s="23" t="str">
        <f t="shared" si="7"/>
        <v xml:space="preserve"> </v>
      </c>
    </row>
    <row r="478" spans="20:20" x14ac:dyDescent="0.25">
      <c r="T478" s="23" t="str">
        <f t="shared" si="7"/>
        <v xml:space="preserve"> </v>
      </c>
    </row>
    <row r="479" spans="20:20" x14ac:dyDescent="0.25">
      <c r="T479" s="23" t="str">
        <f t="shared" si="7"/>
        <v xml:space="preserve"> </v>
      </c>
    </row>
    <row r="480" spans="20:20" x14ac:dyDescent="0.25">
      <c r="T480" s="23" t="str">
        <f t="shared" si="7"/>
        <v xml:space="preserve"> </v>
      </c>
    </row>
    <row r="481" spans="20:20" x14ac:dyDescent="0.25">
      <c r="T481" s="23" t="str">
        <f t="shared" si="7"/>
        <v xml:space="preserve"> </v>
      </c>
    </row>
    <row r="482" spans="20:20" x14ac:dyDescent="0.25">
      <c r="T482" s="23" t="str">
        <f t="shared" si="7"/>
        <v xml:space="preserve"> </v>
      </c>
    </row>
    <row r="483" spans="20:20" x14ac:dyDescent="0.25">
      <c r="T483" s="23" t="str">
        <f t="shared" si="7"/>
        <v xml:space="preserve"> </v>
      </c>
    </row>
    <row r="484" spans="20:20" x14ac:dyDescent="0.25">
      <c r="T484" s="23" t="str">
        <f t="shared" si="7"/>
        <v xml:space="preserve"> </v>
      </c>
    </row>
    <row r="485" spans="20:20" x14ac:dyDescent="0.25">
      <c r="T485" s="23" t="str">
        <f t="shared" si="7"/>
        <v xml:space="preserve"> </v>
      </c>
    </row>
    <row r="486" spans="20:20" x14ac:dyDescent="0.25">
      <c r="T486" s="23" t="str">
        <f t="shared" si="7"/>
        <v xml:space="preserve"> </v>
      </c>
    </row>
    <row r="487" spans="20:20" x14ac:dyDescent="0.25">
      <c r="T487" s="23" t="str">
        <f t="shared" si="7"/>
        <v xml:space="preserve"> </v>
      </c>
    </row>
    <row r="488" spans="20:20" x14ac:dyDescent="0.25">
      <c r="T488" s="23" t="str">
        <f t="shared" si="7"/>
        <v xml:space="preserve"> </v>
      </c>
    </row>
    <row r="489" spans="20:20" x14ac:dyDescent="0.25">
      <c r="T489" s="23" t="str">
        <f t="shared" si="7"/>
        <v xml:space="preserve"> </v>
      </c>
    </row>
    <row r="490" spans="20:20" x14ac:dyDescent="0.25">
      <c r="T490" s="23" t="str">
        <f t="shared" si="7"/>
        <v xml:space="preserve"> </v>
      </c>
    </row>
    <row r="491" spans="20:20" x14ac:dyDescent="0.25">
      <c r="T491" s="23" t="str">
        <f t="shared" si="7"/>
        <v xml:space="preserve"> </v>
      </c>
    </row>
    <row r="492" spans="20:20" x14ac:dyDescent="0.25">
      <c r="T492" s="23" t="str">
        <f t="shared" si="7"/>
        <v xml:space="preserve"> </v>
      </c>
    </row>
    <row r="493" spans="20:20" x14ac:dyDescent="0.25">
      <c r="T493" s="23" t="str">
        <f t="shared" si="7"/>
        <v xml:space="preserve"> </v>
      </c>
    </row>
    <row r="494" spans="20:20" x14ac:dyDescent="0.25">
      <c r="T494" s="23" t="str">
        <f t="shared" si="7"/>
        <v xml:space="preserve"> </v>
      </c>
    </row>
    <row r="495" spans="20:20" x14ac:dyDescent="0.25">
      <c r="T495" s="23" t="str">
        <f t="shared" si="7"/>
        <v xml:space="preserve"> </v>
      </c>
    </row>
    <row r="496" spans="20:20" x14ac:dyDescent="0.25">
      <c r="T496" s="23" t="str">
        <f t="shared" si="7"/>
        <v xml:space="preserve"> </v>
      </c>
    </row>
    <row r="497" spans="20:20" x14ac:dyDescent="0.25">
      <c r="T497" s="23" t="str">
        <f t="shared" si="7"/>
        <v xml:space="preserve"> </v>
      </c>
    </row>
    <row r="498" spans="20:20" x14ac:dyDescent="0.25">
      <c r="T498" s="23" t="str">
        <f t="shared" si="7"/>
        <v xml:space="preserve"> </v>
      </c>
    </row>
    <row r="499" spans="20:20" x14ac:dyDescent="0.25">
      <c r="T499" s="23" t="str">
        <f t="shared" si="7"/>
        <v xml:space="preserve"> </v>
      </c>
    </row>
    <row r="500" spans="20:20" x14ac:dyDescent="0.25">
      <c r="T500" s="23" t="str">
        <f t="shared" si="7"/>
        <v xml:space="preserve"> </v>
      </c>
    </row>
    <row r="501" spans="20:20" x14ac:dyDescent="0.25">
      <c r="T501" s="23" t="str">
        <f t="shared" si="7"/>
        <v xml:space="preserve"> </v>
      </c>
    </row>
    <row r="502" spans="20:20" x14ac:dyDescent="0.25">
      <c r="T502" s="23" t="str">
        <f t="shared" si="7"/>
        <v xml:space="preserve"> </v>
      </c>
    </row>
    <row r="503" spans="20:20" x14ac:dyDescent="0.25">
      <c r="T503" s="23" t="str">
        <f t="shared" si="7"/>
        <v xml:space="preserve"> </v>
      </c>
    </row>
    <row r="504" spans="20:20" x14ac:dyDescent="0.25">
      <c r="T504" s="23" t="str">
        <f t="shared" si="7"/>
        <v xml:space="preserve"> </v>
      </c>
    </row>
    <row r="505" spans="20:20" x14ac:dyDescent="0.25">
      <c r="T505" s="23" t="str">
        <f t="shared" si="7"/>
        <v xml:space="preserve"> </v>
      </c>
    </row>
    <row r="506" spans="20:20" x14ac:dyDescent="0.25">
      <c r="T506" s="23" t="str">
        <f t="shared" si="7"/>
        <v xml:space="preserve"> </v>
      </c>
    </row>
    <row r="507" spans="20:20" x14ac:dyDescent="0.25">
      <c r="T507" s="23" t="str">
        <f t="shared" si="7"/>
        <v xml:space="preserve"> </v>
      </c>
    </row>
    <row r="508" spans="20:20" x14ac:dyDescent="0.25">
      <c r="T508" s="23" t="str">
        <f t="shared" si="7"/>
        <v xml:space="preserve"> </v>
      </c>
    </row>
    <row r="509" spans="20:20" x14ac:dyDescent="0.25">
      <c r="T509" s="23" t="str">
        <f t="shared" si="7"/>
        <v xml:space="preserve"> </v>
      </c>
    </row>
    <row r="510" spans="20:20" x14ac:dyDescent="0.25">
      <c r="T510" s="23" t="str">
        <f t="shared" si="7"/>
        <v xml:space="preserve"> </v>
      </c>
    </row>
    <row r="511" spans="20:20" x14ac:dyDescent="0.25">
      <c r="T511" s="23" t="str">
        <f t="shared" si="7"/>
        <v xml:space="preserve"> </v>
      </c>
    </row>
    <row r="512" spans="20:20" x14ac:dyDescent="0.25">
      <c r="T512" s="23" t="str">
        <f t="shared" si="7"/>
        <v xml:space="preserve"> </v>
      </c>
    </row>
    <row r="513" spans="20:20" x14ac:dyDescent="0.25">
      <c r="T513" s="23" t="str">
        <f t="shared" si="7"/>
        <v xml:space="preserve"> </v>
      </c>
    </row>
    <row r="514" spans="20:20" x14ac:dyDescent="0.25">
      <c r="T514" s="23" t="str">
        <f t="shared" si="7"/>
        <v xml:space="preserve"> </v>
      </c>
    </row>
    <row r="515" spans="20:20" x14ac:dyDescent="0.25">
      <c r="T515" s="23" t="str">
        <f t="shared" ref="T515:T578" si="8">IFERROR(IF(A515&gt;0,MOD(A515,1)+10," "),10)</f>
        <v xml:space="preserve"> </v>
      </c>
    </row>
    <row r="516" spans="20:20" x14ac:dyDescent="0.25">
      <c r="T516" s="23" t="str">
        <f t="shared" si="8"/>
        <v xml:space="preserve"> </v>
      </c>
    </row>
    <row r="517" spans="20:20" x14ac:dyDescent="0.25">
      <c r="T517" s="23" t="str">
        <f t="shared" si="8"/>
        <v xml:space="preserve"> </v>
      </c>
    </row>
    <row r="518" spans="20:20" x14ac:dyDescent="0.25">
      <c r="T518" s="23" t="str">
        <f t="shared" si="8"/>
        <v xml:space="preserve"> </v>
      </c>
    </row>
    <row r="519" spans="20:20" x14ac:dyDescent="0.25">
      <c r="T519" s="23" t="str">
        <f t="shared" si="8"/>
        <v xml:space="preserve"> </v>
      </c>
    </row>
    <row r="520" spans="20:20" x14ac:dyDescent="0.25">
      <c r="T520" s="23" t="str">
        <f t="shared" si="8"/>
        <v xml:space="preserve"> </v>
      </c>
    </row>
    <row r="521" spans="20:20" x14ac:dyDescent="0.25">
      <c r="T521" s="23" t="str">
        <f t="shared" si="8"/>
        <v xml:space="preserve"> </v>
      </c>
    </row>
    <row r="522" spans="20:20" x14ac:dyDescent="0.25">
      <c r="T522" s="23" t="str">
        <f t="shared" si="8"/>
        <v xml:space="preserve"> </v>
      </c>
    </row>
    <row r="523" spans="20:20" x14ac:dyDescent="0.25">
      <c r="T523" s="23" t="str">
        <f t="shared" si="8"/>
        <v xml:space="preserve"> </v>
      </c>
    </row>
    <row r="524" spans="20:20" x14ac:dyDescent="0.25">
      <c r="T524" s="23" t="str">
        <f t="shared" si="8"/>
        <v xml:space="preserve"> </v>
      </c>
    </row>
    <row r="525" spans="20:20" x14ac:dyDescent="0.25">
      <c r="T525" s="23" t="str">
        <f t="shared" si="8"/>
        <v xml:space="preserve"> </v>
      </c>
    </row>
    <row r="526" spans="20:20" x14ac:dyDescent="0.25">
      <c r="T526" s="23" t="str">
        <f t="shared" si="8"/>
        <v xml:space="preserve"> </v>
      </c>
    </row>
    <row r="527" spans="20:20" x14ac:dyDescent="0.25">
      <c r="T527" s="23" t="str">
        <f t="shared" si="8"/>
        <v xml:space="preserve"> </v>
      </c>
    </row>
    <row r="528" spans="20:20" x14ac:dyDescent="0.25">
      <c r="T528" s="23" t="str">
        <f t="shared" si="8"/>
        <v xml:space="preserve"> </v>
      </c>
    </row>
    <row r="529" spans="20:20" x14ac:dyDescent="0.25">
      <c r="T529" s="23" t="str">
        <f t="shared" si="8"/>
        <v xml:space="preserve"> </v>
      </c>
    </row>
    <row r="530" spans="20:20" x14ac:dyDescent="0.25">
      <c r="T530" s="23" t="str">
        <f t="shared" si="8"/>
        <v xml:space="preserve"> </v>
      </c>
    </row>
    <row r="531" spans="20:20" x14ac:dyDescent="0.25">
      <c r="T531" s="23" t="str">
        <f t="shared" si="8"/>
        <v xml:space="preserve"> </v>
      </c>
    </row>
    <row r="532" spans="20:20" x14ac:dyDescent="0.25">
      <c r="T532" s="23" t="str">
        <f t="shared" si="8"/>
        <v xml:space="preserve"> </v>
      </c>
    </row>
    <row r="533" spans="20:20" x14ac:dyDescent="0.25">
      <c r="T533" s="23" t="str">
        <f t="shared" si="8"/>
        <v xml:space="preserve"> </v>
      </c>
    </row>
    <row r="534" spans="20:20" x14ac:dyDescent="0.25">
      <c r="T534" s="23" t="str">
        <f t="shared" si="8"/>
        <v xml:space="preserve"> </v>
      </c>
    </row>
    <row r="535" spans="20:20" x14ac:dyDescent="0.25">
      <c r="T535" s="23" t="str">
        <f t="shared" si="8"/>
        <v xml:space="preserve"> </v>
      </c>
    </row>
    <row r="536" spans="20:20" x14ac:dyDescent="0.25">
      <c r="T536" s="23" t="str">
        <f t="shared" si="8"/>
        <v xml:space="preserve"> </v>
      </c>
    </row>
    <row r="537" spans="20:20" x14ac:dyDescent="0.25">
      <c r="T537" s="23" t="str">
        <f t="shared" si="8"/>
        <v xml:space="preserve"> </v>
      </c>
    </row>
    <row r="538" spans="20:20" x14ac:dyDescent="0.25">
      <c r="T538" s="23" t="str">
        <f t="shared" si="8"/>
        <v xml:space="preserve"> </v>
      </c>
    </row>
    <row r="539" spans="20:20" x14ac:dyDescent="0.25">
      <c r="T539" s="23" t="str">
        <f t="shared" si="8"/>
        <v xml:space="preserve"> </v>
      </c>
    </row>
    <row r="540" spans="20:20" x14ac:dyDescent="0.25">
      <c r="T540" s="23" t="str">
        <f t="shared" si="8"/>
        <v xml:space="preserve"> </v>
      </c>
    </row>
    <row r="541" spans="20:20" x14ac:dyDescent="0.25">
      <c r="T541" s="23" t="str">
        <f t="shared" si="8"/>
        <v xml:space="preserve"> </v>
      </c>
    </row>
    <row r="542" spans="20:20" x14ac:dyDescent="0.25">
      <c r="T542" s="23" t="str">
        <f t="shared" si="8"/>
        <v xml:space="preserve"> </v>
      </c>
    </row>
    <row r="543" spans="20:20" x14ac:dyDescent="0.25">
      <c r="T543" s="23" t="str">
        <f t="shared" si="8"/>
        <v xml:space="preserve"> </v>
      </c>
    </row>
    <row r="544" spans="20:20" x14ac:dyDescent="0.25">
      <c r="T544" s="23" t="str">
        <f t="shared" si="8"/>
        <v xml:space="preserve"> </v>
      </c>
    </row>
    <row r="545" spans="20:20" x14ac:dyDescent="0.25">
      <c r="T545" s="23" t="str">
        <f t="shared" si="8"/>
        <v xml:space="preserve"> </v>
      </c>
    </row>
    <row r="546" spans="20:20" x14ac:dyDescent="0.25">
      <c r="T546" s="23" t="str">
        <f t="shared" si="8"/>
        <v xml:space="preserve"> </v>
      </c>
    </row>
    <row r="547" spans="20:20" x14ac:dyDescent="0.25">
      <c r="T547" s="23" t="str">
        <f t="shared" si="8"/>
        <v xml:space="preserve"> </v>
      </c>
    </row>
    <row r="548" spans="20:20" x14ac:dyDescent="0.25">
      <c r="T548" s="23" t="str">
        <f t="shared" si="8"/>
        <v xml:space="preserve"> </v>
      </c>
    </row>
    <row r="549" spans="20:20" x14ac:dyDescent="0.25">
      <c r="T549" s="23" t="str">
        <f t="shared" si="8"/>
        <v xml:space="preserve"> </v>
      </c>
    </row>
    <row r="550" spans="20:20" x14ac:dyDescent="0.25">
      <c r="T550" s="23" t="str">
        <f t="shared" si="8"/>
        <v xml:space="preserve"> </v>
      </c>
    </row>
    <row r="551" spans="20:20" x14ac:dyDescent="0.25">
      <c r="T551" s="23" t="str">
        <f t="shared" si="8"/>
        <v xml:space="preserve"> </v>
      </c>
    </row>
    <row r="552" spans="20:20" x14ac:dyDescent="0.25">
      <c r="T552" s="23" t="str">
        <f t="shared" si="8"/>
        <v xml:space="preserve"> </v>
      </c>
    </row>
    <row r="553" spans="20:20" x14ac:dyDescent="0.25">
      <c r="T553" s="23" t="str">
        <f t="shared" si="8"/>
        <v xml:space="preserve"> </v>
      </c>
    </row>
    <row r="554" spans="20:20" x14ac:dyDescent="0.25">
      <c r="T554" s="23" t="str">
        <f t="shared" si="8"/>
        <v xml:space="preserve"> </v>
      </c>
    </row>
    <row r="555" spans="20:20" x14ac:dyDescent="0.25">
      <c r="T555" s="23" t="str">
        <f t="shared" si="8"/>
        <v xml:space="preserve"> </v>
      </c>
    </row>
    <row r="556" spans="20:20" x14ac:dyDescent="0.25">
      <c r="T556" s="23" t="str">
        <f t="shared" si="8"/>
        <v xml:space="preserve"> </v>
      </c>
    </row>
    <row r="557" spans="20:20" x14ac:dyDescent="0.25">
      <c r="T557" s="23" t="str">
        <f t="shared" si="8"/>
        <v xml:space="preserve"> </v>
      </c>
    </row>
    <row r="558" spans="20:20" x14ac:dyDescent="0.25">
      <c r="T558" s="23" t="str">
        <f t="shared" si="8"/>
        <v xml:space="preserve"> </v>
      </c>
    </row>
    <row r="559" spans="20:20" x14ac:dyDescent="0.25">
      <c r="T559" s="23" t="str">
        <f t="shared" si="8"/>
        <v xml:space="preserve"> </v>
      </c>
    </row>
    <row r="560" spans="20:20" x14ac:dyDescent="0.25">
      <c r="T560" s="23" t="str">
        <f t="shared" si="8"/>
        <v xml:space="preserve"> </v>
      </c>
    </row>
    <row r="561" spans="20:20" x14ac:dyDescent="0.25">
      <c r="T561" s="23" t="str">
        <f t="shared" si="8"/>
        <v xml:space="preserve"> </v>
      </c>
    </row>
    <row r="562" spans="20:20" x14ac:dyDescent="0.25">
      <c r="T562" s="23" t="str">
        <f t="shared" si="8"/>
        <v xml:space="preserve"> </v>
      </c>
    </row>
    <row r="563" spans="20:20" x14ac:dyDescent="0.25">
      <c r="T563" s="23" t="str">
        <f t="shared" si="8"/>
        <v xml:space="preserve"> </v>
      </c>
    </row>
    <row r="564" spans="20:20" x14ac:dyDescent="0.25">
      <c r="T564" s="23" t="str">
        <f t="shared" si="8"/>
        <v xml:space="preserve"> </v>
      </c>
    </row>
    <row r="565" spans="20:20" x14ac:dyDescent="0.25">
      <c r="T565" s="23" t="str">
        <f t="shared" si="8"/>
        <v xml:space="preserve"> </v>
      </c>
    </row>
    <row r="566" spans="20:20" x14ac:dyDescent="0.25">
      <c r="T566" s="23" t="str">
        <f t="shared" si="8"/>
        <v xml:space="preserve"> </v>
      </c>
    </row>
    <row r="567" spans="20:20" x14ac:dyDescent="0.25">
      <c r="T567" s="23" t="str">
        <f t="shared" si="8"/>
        <v xml:space="preserve"> </v>
      </c>
    </row>
    <row r="568" spans="20:20" x14ac:dyDescent="0.25">
      <c r="T568" s="23" t="str">
        <f t="shared" si="8"/>
        <v xml:space="preserve"> </v>
      </c>
    </row>
    <row r="569" spans="20:20" x14ac:dyDescent="0.25">
      <c r="T569" s="23" t="str">
        <f t="shared" si="8"/>
        <v xml:space="preserve"> </v>
      </c>
    </row>
    <row r="570" spans="20:20" x14ac:dyDescent="0.25">
      <c r="T570" s="23" t="str">
        <f t="shared" si="8"/>
        <v xml:space="preserve"> </v>
      </c>
    </row>
    <row r="571" spans="20:20" x14ac:dyDescent="0.25">
      <c r="T571" s="23" t="str">
        <f t="shared" si="8"/>
        <v xml:space="preserve"> </v>
      </c>
    </row>
    <row r="572" spans="20:20" x14ac:dyDescent="0.25">
      <c r="T572" s="23" t="str">
        <f t="shared" si="8"/>
        <v xml:space="preserve"> </v>
      </c>
    </row>
    <row r="573" spans="20:20" x14ac:dyDescent="0.25">
      <c r="T573" s="23" t="str">
        <f t="shared" si="8"/>
        <v xml:space="preserve"> </v>
      </c>
    </row>
    <row r="574" spans="20:20" x14ac:dyDescent="0.25">
      <c r="T574" s="23" t="str">
        <f t="shared" si="8"/>
        <v xml:space="preserve"> </v>
      </c>
    </row>
    <row r="575" spans="20:20" x14ac:dyDescent="0.25">
      <c r="T575" s="23" t="str">
        <f t="shared" si="8"/>
        <v xml:space="preserve"> </v>
      </c>
    </row>
    <row r="576" spans="20:20" x14ac:dyDescent="0.25">
      <c r="T576" s="23" t="str">
        <f t="shared" si="8"/>
        <v xml:space="preserve"> </v>
      </c>
    </row>
    <row r="577" spans="20:20" x14ac:dyDescent="0.25">
      <c r="T577" s="23" t="str">
        <f t="shared" si="8"/>
        <v xml:space="preserve"> </v>
      </c>
    </row>
    <row r="578" spans="20:20" x14ac:dyDescent="0.25">
      <c r="T578" s="23" t="str">
        <f t="shared" si="8"/>
        <v xml:space="preserve"> </v>
      </c>
    </row>
    <row r="579" spans="20:20" x14ac:dyDescent="0.25">
      <c r="T579" s="23" t="str">
        <f t="shared" ref="T579:T642" si="9">IFERROR(IF(A579&gt;0,MOD(A579,1)+10," "),10)</f>
        <v xml:space="preserve"> </v>
      </c>
    </row>
    <row r="580" spans="20:20" x14ac:dyDescent="0.25">
      <c r="T580" s="23" t="str">
        <f t="shared" si="9"/>
        <v xml:space="preserve"> </v>
      </c>
    </row>
    <row r="581" spans="20:20" x14ac:dyDescent="0.25">
      <c r="T581" s="23" t="str">
        <f t="shared" si="9"/>
        <v xml:space="preserve"> </v>
      </c>
    </row>
    <row r="582" spans="20:20" x14ac:dyDescent="0.25">
      <c r="T582" s="23" t="str">
        <f t="shared" si="9"/>
        <v xml:space="preserve"> </v>
      </c>
    </row>
    <row r="583" spans="20:20" x14ac:dyDescent="0.25">
      <c r="T583" s="23" t="str">
        <f t="shared" si="9"/>
        <v xml:space="preserve"> </v>
      </c>
    </row>
    <row r="584" spans="20:20" x14ac:dyDescent="0.25">
      <c r="T584" s="23" t="str">
        <f t="shared" si="9"/>
        <v xml:space="preserve"> </v>
      </c>
    </row>
    <row r="585" spans="20:20" x14ac:dyDescent="0.25">
      <c r="T585" s="23" t="str">
        <f t="shared" si="9"/>
        <v xml:space="preserve"> </v>
      </c>
    </row>
    <row r="586" spans="20:20" x14ac:dyDescent="0.25">
      <c r="T586" s="23" t="str">
        <f t="shared" si="9"/>
        <v xml:space="preserve"> </v>
      </c>
    </row>
    <row r="587" spans="20:20" x14ac:dyDescent="0.25">
      <c r="T587" s="23" t="str">
        <f t="shared" si="9"/>
        <v xml:space="preserve"> </v>
      </c>
    </row>
    <row r="588" spans="20:20" x14ac:dyDescent="0.25">
      <c r="T588" s="23" t="str">
        <f t="shared" si="9"/>
        <v xml:space="preserve"> </v>
      </c>
    </row>
    <row r="589" spans="20:20" x14ac:dyDescent="0.25">
      <c r="T589" s="23" t="str">
        <f t="shared" si="9"/>
        <v xml:space="preserve"> </v>
      </c>
    </row>
    <row r="590" spans="20:20" x14ac:dyDescent="0.25">
      <c r="T590" s="23" t="str">
        <f t="shared" si="9"/>
        <v xml:space="preserve"> </v>
      </c>
    </row>
    <row r="591" spans="20:20" x14ac:dyDescent="0.25">
      <c r="T591" s="23" t="str">
        <f t="shared" si="9"/>
        <v xml:space="preserve"> </v>
      </c>
    </row>
    <row r="592" spans="20:20" x14ac:dyDescent="0.25">
      <c r="T592" s="23" t="str">
        <f t="shared" si="9"/>
        <v xml:space="preserve"> </v>
      </c>
    </row>
    <row r="593" spans="20:20" x14ac:dyDescent="0.25">
      <c r="T593" s="23" t="str">
        <f t="shared" si="9"/>
        <v xml:space="preserve"> </v>
      </c>
    </row>
    <row r="594" spans="20:20" x14ac:dyDescent="0.25">
      <c r="T594" s="23" t="str">
        <f t="shared" si="9"/>
        <v xml:space="preserve"> </v>
      </c>
    </row>
    <row r="595" spans="20:20" x14ac:dyDescent="0.25">
      <c r="T595" s="23" t="str">
        <f t="shared" si="9"/>
        <v xml:space="preserve"> </v>
      </c>
    </row>
    <row r="596" spans="20:20" x14ac:dyDescent="0.25">
      <c r="T596" s="23" t="str">
        <f t="shared" si="9"/>
        <v xml:space="preserve"> </v>
      </c>
    </row>
    <row r="597" spans="20:20" x14ac:dyDescent="0.25">
      <c r="T597" s="23" t="str">
        <f t="shared" si="9"/>
        <v xml:space="preserve"> </v>
      </c>
    </row>
    <row r="598" spans="20:20" x14ac:dyDescent="0.25">
      <c r="T598" s="23" t="str">
        <f t="shared" si="9"/>
        <v xml:space="preserve"> </v>
      </c>
    </row>
    <row r="599" spans="20:20" x14ac:dyDescent="0.25">
      <c r="T599" s="23" t="str">
        <f t="shared" si="9"/>
        <v xml:space="preserve"> </v>
      </c>
    </row>
    <row r="600" spans="20:20" x14ac:dyDescent="0.25">
      <c r="T600" s="23" t="str">
        <f t="shared" si="9"/>
        <v xml:space="preserve"> </v>
      </c>
    </row>
    <row r="601" spans="20:20" x14ac:dyDescent="0.25">
      <c r="T601" s="23" t="str">
        <f t="shared" si="9"/>
        <v xml:space="preserve"> </v>
      </c>
    </row>
    <row r="602" spans="20:20" x14ac:dyDescent="0.25">
      <c r="T602" s="23" t="str">
        <f t="shared" si="9"/>
        <v xml:space="preserve"> </v>
      </c>
    </row>
    <row r="603" spans="20:20" x14ac:dyDescent="0.25">
      <c r="T603" s="23" t="str">
        <f t="shared" si="9"/>
        <v xml:space="preserve"> </v>
      </c>
    </row>
    <row r="604" spans="20:20" x14ac:dyDescent="0.25">
      <c r="T604" s="23" t="str">
        <f t="shared" si="9"/>
        <v xml:space="preserve"> </v>
      </c>
    </row>
    <row r="605" spans="20:20" x14ac:dyDescent="0.25">
      <c r="T605" s="23" t="str">
        <f t="shared" si="9"/>
        <v xml:space="preserve"> </v>
      </c>
    </row>
    <row r="606" spans="20:20" x14ac:dyDescent="0.25">
      <c r="T606" s="23" t="str">
        <f t="shared" si="9"/>
        <v xml:space="preserve"> </v>
      </c>
    </row>
    <row r="607" spans="20:20" x14ac:dyDescent="0.25">
      <c r="T607" s="23" t="str">
        <f t="shared" si="9"/>
        <v xml:space="preserve"> </v>
      </c>
    </row>
    <row r="608" spans="20:20" x14ac:dyDescent="0.25">
      <c r="T608" s="23" t="str">
        <f t="shared" si="9"/>
        <v xml:space="preserve"> </v>
      </c>
    </row>
    <row r="609" spans="20:20" x14ac:dyDescent="0.25">
      <c r="T609" s="23" t="str">
        <f t="shared" si="9"/>
        <v xml:space="preserve"> </v>
      </c>
    </row>
    <row r="610" spans="20:20" x14ac:dyDescent="0.25">
      <c r="T610" s="23" t="str">
        <f t="shared" si="9"/>
        <v xml:space="preserve"> </v>
      </c>
    </row>
    <row r="611" spans="20:20" x14ac:dyDescent="0.25">
      <c r="T611" s="23" t="str">
        <f t="shared" si="9"/>
        <v xml:space="preserve"> </v>
      </c>
    </row>
    <row r="612" spans="20:20" x14ac:dyDescent="0.25">
      <c r="T612" s="23" t="str">
        <f t="shared" si="9"/>
        <v xml:space="preserve"> </v>
      </c>
    </row>
    <row r="613" spans="20:20" x14ac:dyDescent="0.25">
      <c r="T613" s="23" t="str">
        <f t="shared" si="9"/>
        <v xml:space="preserve"> </v>
      </c>
    </row>
    <row r="614" spans="20:20" x14ac:dyDescent="0.25">
      <c r="T614" s="23" t="str">
        <f t="shared" si="9"/>
        <v xml:space="preserve"> </v>
      </c>
    </row>
    <row r="615" spans="20:20" x14ac:dyDescent="0.25">
      <c r="T615" s="23" t="str">
        <f t="shared" si="9"/>
        <v xml:space="preserve"> </v>
      </c>
    </row>
    <row r="616" spans="20:20" x14ac:dyDescent="0.25">
      <c r="T616" s="23" t="str">
        <f t="shared" si="9"/>
        <v xml:space="preserve"> </v>
      </c>
    </row>
    <row r="617" spans="20:20" x14ac:dyDescent="0.25">
      <c r="T617" s="23" t="str">
        <f t="shared" si="9"/>
        <v xml:space="preserve"> </v>
      </c>
    </row>
    <row r="618" spans="20:20" x14ac:dyDescent="0.25">
      <c r="T618" s="23" t="str">
        <f t="shared" si="9"/>
        <v xml:space="preserve"> </v>
      </c>
    </row>
    <row r="619" spans="20:20" x14ac:dyDescent="0.25">
      <c r="T619" s="23" t="str">
        <f t="shared" si="9"/>
        <v xml:space="preserve"> </v>
      </c>
    </row>
    <row r="620" spans="20:20" x14ac:dyDescent="0.25">
      <c r="T620" s="23" t="str">
        <f t="shared" si="9"/>
        <v xml:space="preserve"> </v>
      </c>
    </row>
    <row r="621" spans="20:20" x14ac:dyDescent="0.25">
      <c r="T621" s="23" t="str">
        <f t="shared" si="9"/>
        <v xml:space="preserve"> </v>
      </c>
    </row>
    <row r="622" spans="20:20" x14ac:dyDescent="0.25">
      <c r="T622" s="23" t="str">
        <f t="shared" si="9"/>
        <v xml:space="preserve"> </v>
      </c>
    </row>
    <row r="623" spans="20:20" x14ac:dyDescent="0.25">
      <c r="T623" s="23" t="str">
        <f t="shared" si="9"/>
        <v xml:space="preserve"> </v>
      </c>
    </row>
    <row r="624" spans="20:20" x14ac:dyDescent="0.25">
      <c r="T624" s="23" t="str">
        <f t="shared" si="9"/>
        <v xml:space="preserve"> </v>
      </c>
    </row>
    <row r="625" spans="20:20" x14ac:dyDescent="0.25">
      <c r="T625" s="23" t="str">
        <f t="shared" si="9"/>
        <v xml:space="preserve"> </v>
      </c>
    </row>
    <row r="626" spans="20:20" x14ac:dyDescent="0.25">
      <c r="T626" s="23" t="str">
        <f t="shared" si="9"/>
        <v xml:space="preserve"> </v>
      </c>
    </row>
    <row r="627" spans="20:20" x14ac:dyDescent="0.25">
      <c r="T627" s="23" t="str">
        <f t="shared" si="9"/>
        <v xml:space="preserve"> </v>
      </c>
    </row>
    <row r="628" spans="20:20" x14ac:dyDescent="0.25">
      <c r="T628" s="23" t="str">
        <f t="shared" si="9"/>
        <v xml:space="preserve"> </v>
      </c>
    </row>
    <row r="629" spans="20:20" x14ac:dyDescent="0.25">
      <c r="T629" s="23" t="str">
        <f t="shared" si="9"/>
        <v xml:space="preserve"> </v>
      </c>
    </row>
    <row r="630" spans="20:20" x14ac:dyDescent="0.25">
      <c r="T630" s="23" t="str">
        <f t="shared" si="9"/>
        <v xml:space="preserve"> </v>
      </c>
    </row>
    <row r="631" spans="20:20" x14ac:dyDescent="0.25">
      <c r="T631" s="23" t="str">
        <f t="shared" si="9"/>
        <v xml:space="preserve"> </v>
      </c>
    </row>
    <row r="632" spans="20:20" x14ac:dyDescent="0.25">
      <c r="T632" s="23" t="str">
        <f t="shared" si="9"/>
        <v xml:space="preserve"> </v>
      </c>
    </row>
    <row r="633" spans="20:20" x14ac:dyDescent="0.25">
      <c r="T633" s="23" t="str">
        <f t="shared" si="9"/>
        <v xml:space="preserve"> </v>
      </c>
    </row>
    <row r="634" spans="20:20" x14ac:dyDescent="0.25">
      <c r="T634" s="23" t="str">
        <f t="shared" si="9"/>
        <v xml:space="preserve"> </v>
      </c>
    </row>
    <row r="635" spans="20:20" x14ac:dyDescent="0.25">
      <c r="T635" s="23" t="str">
        <f t="shared" si="9"/>
        <v xml:space="preserve"> </v>
      </c>
    </row>
    <row r="636" spans="20:20" x14ac:dyDescent="0.25">
      <c r="T636" s="23" t="str">
        <f t="shared" si="9"/>
        <v xml:space="preserve"> </v>
      </c>
    </row>
    <row r="637" spans="20:20" x14ac:dyDescent="0.25">
      <c r="T637" s="23" t="str">
        <f t="shared" si="9"/>
        <v xml:space="preserve"> </v>
      </c>
    </row>
    <row r="638" spans="20:20" x14ac:dyDescent="0.25">
      <c r="T638" s="23" t="str">
        <f t="shared" si="9"/>
        <v xml:space="preserve"> </v>
      </c>
    </row>
    <row r="639" spans="20:20" x14ac:dyDescent="0.25">
      <c r="T639" s="23" t="str">
        <f t="shared" si="9"/>
        <v xml:space="preserve"> </v>
      </c>
    </row>
    <row r="640" spans="20:20" x14ac:dyDescent="0.25">
      <c r="T640" s="23" t="str">
        <f t="shared" si="9"/>
        <v xml:space="preserve"> </v>
      </c>
    </row>
    <row r="641" spans="20:20" x14ac:dyDescent="0.25">
      <c r="T641" s="23" t="str">
        <f t="shared" si="9"/>
        <v xml:space="preserve"> </v>
      </c>
    </row>
    <row r="642" spans="20:20" x14ac:dyDescent="0.25">
      <c r="T642" s="23" t="str">
        <f t="shared" si="9"/>
        <v xml:space="preserve"> </v>
      </c>
    </row>
    <row r="643" spans="20:20" x14ac:dyDescent="0.25">
      <c r="T643" s="23" t="str">
        <f t="shared" ref="T643:T706" si="10">IFERROR(IF(A643&gt;0,MOD(A643,1)+10," "),10)</f>
        <v xml:space="preserve"> </v>
      </c>
    </row>
    <row r="644" spans="20:20" x14ac:dyDescent="0.25">
      <c r="T644" s="23" t="str">
        <f t="shared" si="10"/>
        <v xml:space="preserve"> </v>
      </c>
    </row>
    <row r="645" spans="20:20" x14ac:dyDescent="0.25">
      <c r="T645" s="23" t="str">
        <f t="shared" si="10"/>
        <v xml:space="preserve"> </v>
      </c>
    </row>
    <row r="646" spans="20:20" x14ac:dyDescent="0.25">
      <c r="T646" s="23" t="str">
        <f t="shared" si="10"/>
        <v xml:space="preserve"> </v>
      </c>
    </row>
    <row r="647" spans="20:20" x14ac:dyDescent="0.25">
      <c r="T647" s="23" t="str">
        <f t="shared" si="10"/>
        <v xml:space="preserve"> </v>
      </c>
    </row>
    <row r="648" spans="20:20" x14ac:dyDescent="0.25">
      <c r="T648" s="23" t="str">
        <f t="shared" si="10"/>
        <v xml:space="preserve"> </v>
      </c>
    </row>
    <row r="649" spans="20:20" x14ac:dyDescent="0.25">
      <c r="T649" s="23" t="str">
        <f t="shared" si="10"/>
        <v xml:space="preserve"> </v>
      </c>
    </row>
    <row r="650" spans="20:20" x14ac:dyDescent="0.25">
      <c r="T650" s="23" t="str">
        <f t="shared" si="10"/>
        <v xml:space="preserve"> </v>
      </c>
    </row>
    <row r="651" spans="20:20" x14ac:dyDescent="0.25">
      <c r="T651" s="23" t="str">
        <f t="shared" si="10"/>
        <v xml:space="preserve"> </v>
      </c>
    </row>
    <row r="652" spans="20:20" x14ac:dyDescent="0.25">
      <c r="T652" s="23" t="str">
        <f t="shared" si="10"/>
        <v xml:space="preserve"> </v>
      </c>
    </row>
    <row r="653" spans="20:20" x14ac:dyDescent="0.25">
      <c r="T653" s="23" t="str">
        <f t="shared" si="10"/>
        <v xml:space="preserve"> </v>
      </c>
    </row>
    <row r="654" spans="20:20" x14ac:dyDescent="0.25">
      <c r="T654" s="23" t="str">
        <f t="shared" si="10"/>
        <v xml:space="preserve"> </v>
      </c>
    </row>
    <row r="655" spans="20:20" x14ac:dyDescent="0.25">
      <c r="T655" s="23" t="str">
        <f t="shared" si="10"/>
        <v xml:space="preserve"> </v>
      </c>
    </row>
    <row r="656" spans="20:20" x14ac:dyDescent="0.25">
      <c r="T656" s="23" t="str">
        <f t="shared" si="10"/>
        <v xml:space="preserve"> </v>
      </c>
    </row>
    <row r="657" spans="20:20" x14ac:dyDescent="0.25">
      <c r="T657" s="23" t="str">
        <f t="shared" si="10"/>
        <v xml:space="preserve"> </v>
      </c>
    </row>
    <row r="658" spans="20:20" x14ac:dyDescent="0.25">
      <c r="T658" s="23" t="str">
        <f t="shared" si="10"/>
        <v xml:space="preserve"> </v>
      </c>
    </row>
    <row r="659" spans="20:20" x14ac:dyDescent="0.25">
      <c r="T659" s="23" t="str">
        <f t="shared" si="10"/>
        <v xml:space="preserve"> </v>
      </c>
    </row>
    <row r="660" spans="20:20" x14ac:dyDescent="0.25">
      <c r="T660" s="23" t="str">
        <f t="shared" si="10"/>
        <v xml:space="preserve"> </v>
      </c>
    </row>
    <row r="661" spans="20:20" x14ac:dyDescent="0.25">
      <c r="T661" s="23" t="str">
        <f t="shared" si="10"/>
        <v xml:space="preserve"> </v>
      </c>
    </row>
    <row r="662" spans="20:20" x14ac:dyDescent="0.25">
      <c r="T662" s="23" t="str">
        <f t="shared" si="10"/>
        <v xml:space="preserve"> </v>
      </c>
    </row>
    <row r="663" spans="20:20" x14ac:dyDescent="0.25">
      <c r="T663" s="23" t="str">
        <f t="shared" si="10"/>
        <v xml:space="preserve"> </v>
      </c>
    </row>
    <row r="664" spans="20:20" x14ac:dyDescent="0.25">
      <c r="T664" s="23" t="str">
        <f t="shared" si="10"/>
        <v xml:space="preserve"> </v>
      </c>
    </row>
    <row r="665" spans="20:20" x14ac:dyDescent="0.25">
      <c r="T665" s="23" t="str">
        <f t="shared" si="10"/>
        <v xml:space="preserve"> </v>
      </c>
    </row>
    <row r="666" spans="20:20" x14ac:dyDescent="0.25">
      <c r="T666" s="23" t="str">
        <f t="shared" si="10"/>
        <v xml:space="preserve"> </v>
      </c>
    </row>
    <row r="667" spans="20:20" x14ac:dyDescent="0.25">
      <c r="T667" s="23" t="str">
        <f t="shared" si="10"/>
        <v xml:space="preserve"> </v>
      </c>
    </row>
    <row r="668" spans="20:20" x14ac:dyDescent="0.25">
      <c r="T668" s="23" t="str">
        <f t="shared" si="10"/>
        <v xml:space="preserve"> </v>
      </c>
    </row>
    <row r="669" spans="20:20" x14ac:dyDescent="0.25">
      <c r="T669" s="23" t="str">
        <f t="shared" si="10"/>
        <v xml:space="preserve"> </v>
      </c>
    </row>
    <row r="670" spans="20:20" x14ac:dyDescent="0.25">
      <c r="T670" s="23" t="str">
        <f t="shared" si="10"/>
        <v xml:space="preserve"> </v>
      </c>
    </row>
    <row r="671" spans="20:20" x14ac:dyDescent="0.25">
      <c r="T671" s="23" t="str">
        <f t="shared" si="10"/>
        <v xml:space="preserve"> </v>
      </c>
    </row>
    <row r="672" spans="20:20" x14ac:dyDescent="0.25">
      <c r="T672" s="23" t="str">
        <f t="shared" si="10"/>
        <v xml:space="preserve"> </v>
      </c>
    </row>
    <row r="673" spans="20:20" x14ac:dyDescent="0.25">
      <c r="T673" s="23" t="str">
        <f t="shared" si="10"/>
        <v xml:space="preserve"> </v>
      </c>
    </row>
    <row r="674" spans="20:20" x14ac:dyDescent="0.25">
      <c r="T674" s="23" t="str">
        <f t="shared" si="10"/>
        <v xml:space="preserve"> </v>
      </c>
    </row>
    <row r="675" spans="20:20" x14ac:dyDescent="0.25">
      <c r="T675" s="23" t="str">
        <f t="shared" si="10"/>
        <v xml:space="preserve"> </v>
      </c>
    </row>
    <row r="676" spans="20:20" x14ac:dyDescent="0.25">
      <c r="T676" s="23" t="str">
        <f t="shared" si="10"/>
        <v xml:space="preserve"> </v>
      </c>
    </row>
    <row r="677" spans="20:20" x14ac:dyDescent="0.25">
      <c r="T677" s="23" t="str">
        <f t="shared" si="10"/>
        <v xml:space="preserve"> </v>
      </c>
    </row>
    <row r="678" spans="20:20" x14ac:dyDescent="0.25">
      <c r="T678" s="23" t="str">
        <f t="shared" si="10"/>
        <v xml:space="preserve"> </v>
      </c>
    </row>
    <row r="679" spans="20:20" x14ac:dyDescent="0.25">
      <c r="T679" s="23" t="str">
        <f t="shared" si="10"/>
        <v xml:space="preserve"> </v>
      </c>
    </row>
    <row r="680" spans="20:20" x14ac:dyDescent="0.25">
      <c r="T680" s="23" t="str">
        <f t="shared" si="10"/>
        <v xml:space="preserve"> </v>
      </c>
    </row>
    <row r="681" spans="20:20" x14ac:dyDescent="0.25">
      <c r="T681" s="23" t="str">
        <f t="shared" si="10"/>
        <v xml:space="preserve"> </v>
      </c>
    </row>
    <row r="682" spans="20:20" x14ac:dyDescent="0.25">
      <c r="T682" s="23" t="str">
        <f t="shared" si="10"/>
        <v xml:space="preserve"> </v>
      </c>
    </row>
    <row r="683" spans="20:20" x14ac:dyDescent="0.25">
      <c r="T683" s="23" t="str">
        <f t="shared" si="10"/>
        <v xml:space="preserve"> </v>
      </c>
    </row>
    <row r="684" spans="20:20" x14ac:dyDescent="0.25">
      <c r="T684" s="23" t="str">
        <f t="shared" si="10"/>
        <v xml:space="preserve"> </v>
      </c>
    </row>
    <row r="685" spans="20:20" x14ac:dyDescent="0.25">
      <c r="T685" s="23" t="str">
        <f t="shared" si="10"/>
        <v xml:space="preserve"> </v>
      </c>
    </row>
    <row r="686" spans="20:20" x14ac:dyDescent="0.25">
      <c r="T686" s="23" t="str">
        <f t="shared" si="10"/>
        <v xml:space="preserve"> </v>
      </c>
    </row>
    <row r="687" spans="20:20" x14ac:dyDescent="0.25">
      <c r="T687" s="23" t="str">
        <f t="shared" si="10"/>
        <v xml:space="preserve"> </v>
      </c>
    </row>
    <row r="688" spans="20:20" x14ac:dyDescent="0.25">
      <c r="T688" s="23" t="str">
        <f t="shared" si="10"/>
        <v xml:space="preserve"> </v>
      </c>
    </row>
    <row r="689" spans="20:20" x14ac:dyDescent="0.25">
      <c r="T689" s="23" t="str">
        <f t="shared" si="10"/>
        <v xml:space="preserve"> </v>
      </c>
    </row>
    <row r="690" spans="20:20" x14ac:dyDescent="0.25">
      <c r="T690" s="23" t="str">
        <f t="shared" si="10"/>
        <v xml:space="preserve"> </v>
      </c>
    </row>
    <row r="691" spans="20:20" x14ac:dyDescent="0.25">
      <c r="T691" s="23" t="str">
        <f t="shared" si="10"/>
        <v xml:space="preserve"> </v>
      </c>
    </row>
    <row r="692" spans="20:20" x14ac:dyDescent="0.25">
      <c r="T692" s="23" t="str">
        <f t="shared" si="10"/>
        <v xml:space="preserve"> </v>
      </c>
    </row>
    <row r="693" spans="20:20" x14ac:dyDescent="0.25">
      <c r="T693" s="23" t="str">
        <f t="shared" si="10"/>
        <v xml:space="preserve"> </v>
      </c>
    </row>
    <row r="694" spans="20:20" x14ac:dyDescent="0.25">
      <c r="T694" s="23" t="str">
        <f t="shared" si="10"/>
        <v xml:space="preserve"> </v>
      </c>
    </row>
    <row r="695" spans="20:20" x14ac:dyDescent="0.25">
      <c r="T695" s="23" t="str">
        <f t="shared" si="10"/>
        <v xml:space="preserve"> </v>
      </c>
    </row>
    <row r="696" spans="20:20" x14ac:dyDescent="0.25">
      <c r="T696" s="23" t="str">
        <f t="shared" si="10"/>
        <v xml:space="preserve"> </v>
      </c>
    </row>
    <row r="697" spans="20:20" x14ac:dyDescent="0.25">
      <c r="T697" s="23" t="str">
        <f t="shared" si="10"/>
        <v xml:space="preserve"> </v>
      </c>
    </row>
    <row r="698" spans="20:20" x14ac:dyDescent="0.25">
      <c r="T698" s="23" t="str">
        <f t="shared" si="10"/>
        <v xml:space="preserve"> </v>
      </c>
    </row>
    <row r="699" spans="20:20" x14ac:dyDescent="0.25">
      <c r="T699" s="23" t="str">
        <f t="shared" si="10"/>
        <v xml:space="preserve"> </v>
      </c>
    </row>
    <row r="700" spans="20:20" x14ac:dyDescent="0.25">
      <c r="T700" s="23" t="str">
        <f t="shared" si="10"/>
        <v xml:space="preserve"> </v>
      </c>
    </row>
    <row r="701" spans="20:20" x14ac:dyDescent="0.25">
      <c r="T701" s="23" t="str">
        <f t="shared" si="10"/>
        <v xml:space="preserve"> </v>
      </c>
    </row>
    <row r="702" spans="20:20" x14ac:dyDescent="0.25">
      <c r="T702" s="23" t="str">
        <f t="shared" si="10"/>
        <v xml:space="preserve"> </v>
      </c>
    </row>
    <row r="703" spans="20:20" x14ac:dyDescent="0.25">
      <c r="T703" s="23" t="str">
        <f t="shared" si="10"/>
        <v xml:space="preserve"> </v>
      </c>
    </row>
    <row r="704" spans="20:20" x14ac:dyDescent="0.25">
      <c r="T704" s="23" t="str">
        <f t="shared" si="10"/>
        <v xml:space="preserve"> </v>
      </c>
    </row>
    <row r="705" spans="20:20" x14ac:dyDescent="0.25">
      <c r="T705" s="23" t="str">
        <f t="shared" si="10"/>
        <v xml:space="preserve"> </v>
      </c>
    </row>
    <row r="706" spans="20:20" x14ac:dyDescent="0.25">
      <c r="T706" s="23" t="str">
        <f t="shared" si="10"/>
        <v xml:space="preserve"> </v>
      </c>
    </row>
    <row r="707" spans="20:20" x14ac:dyDescent="0.25">
      <c r="T707" s="23" t="str">
        <f t="shared" ref="T707:T770" si="11">IFERROR(IF(A707&gt;0,MOD(A707,1)+10," "),10)</f>
        <v xml:space="preserve"> </v>
      </c>
    </row>
    <row r="708" spans="20:20" x14ac:dyDescent="0.25">
      <c r="T708" s="23" t="str">
        <f t="shared" si="11"/>
        <v xml:space="preserve"> </v>
      </c>
    </row>
    <row r="709" spans="20:20" x14ac:dyDescent="0.25">
      <c r="T709" s="23" t="str">
        <f t="shared" si="11"/>
        <v xml:space="preserve"> </v>
      </c>
    </row>
    <row r="710" spans="20:20" x14ac:dyDescent="0.25">
      <c r="T710" s="23" t="str">
        <f t="shared" si="11"/>
        <v xml:space="preserve"> </v>
      </c>
    </row>
    <row r="711" spans="20:20" x14ac:dyDescent="0.25">
      <c r="T711" s="23" t="str">
        <f t="shared" si="11"/>
        <v xml:space="preserve"> </v>
      </c>
    </row>
    <row r="712" spans="20:20" x14ac:dyDescent="0.25">
      <c r="T712" s="23" t="str">
        <f t="shared" si="11"/>
        <v xml:space="preserve"> </v>
      </c>
    </row>
    <row r="713" spans="20:20" x14ac:dyDescent="0.25">
      <c r="T713" s="23" t="str">
        <f t="shared" si="11"/>
        <v xml:space="preserve"> </v>
      </c>
    </row>
    <row r="714" spans="20:20" x14ac:dyDescent="0.25">
      <c r="T714" s="23" t="str">
        <f t="shared" si="11"/>
        <v xml:space="preserve"> </v>
      </c>
    </row>
    <row r="715" spans="20:20" x14ac:dyDescent="0.25">
      <c r="T715" s="23" t="str">
        <f t="shared" si="11"/>
        <v xml:space="preserve"> </v>
      </c>
    </row>
    <row r="716" spans="20:20" x14ac:dyDescent="0.25">
      <c r="T716" s="23" t="str">
        <f t="shared" si="11"/>
        <v xml:space="preserve"> </v>
      </c>
    </row>
    <row r="717" spans="20:20" x14ac:dyDescent="0.25">
      <c r="T717" s="23" t="str">
        <f t="shared" si="11"/>
        <v xml:space="preserve"> </v>
      </c>
    </row>
    <row r="718" spans="20:20" x14ac:dyDescent="0.25">
      <c r="T718" s="23" t="str">
        <f t="shared" si="11"/>
        <v xml:space="preserve"> </v>
      </c>
    </row>
    <row r="719" spans="20:20" x14ac:dyDescent="0.25">
      <c r="T719" s="23" t="str">
        <f t="shared" si="11"/>
        <v xml:space="preserve"> </v>
      </c>
    </row>
    <row r="720" spans="20:20" x14ac:dyDescent="0.25">
      <c r="T720" s="23" t="str">
        <f t="shared" si="11"/>
        <v xml:space="preserve"> </v>
      </c>
    </row>
    <row r="721" spans="20:20" x14ac:dyDescent="0.25">
      <c r="T721" s="23" t="str">
        <f t="shared" si="11"/>
        <v xml:space="preserve"> </v>
      </c>
    </row>
    <row r="722" spans="20:20" x14ac:dyDescent="0.25">
      <c r="T722" s="23" t="str">
        <f t="shared" si="11"/>
        <v xml:space="preserve"> </v>
      </c>
    </row>
    <row r="723" spans="20:20" x14ac:dyDescent="0.25">
      <c r="T723" s="23" t="str">
        <f t="shared" si="11"/>
        <v xml:space="preserve"> </v>
      </c>
    </row>
    <row r="724" spans="20:20" x14ac:dyDescent="0.25">
      <c r="T724" s="23" t="str">
        <f t="shared" si="11"/>
        <v xml:space="preserve"> </v>
      </c>
    </row>
    <row r="725" spans="20:20" x14ac:dyDescent="0.25">
      <c r="T725" s="23" t="str">
        <f t="shared" si="11"/>
        <v xml:space="preserve"> </v>
      </c>
    </row>
    <row r="726" spans="20:20" x14ac:dyDescent="0.25">
      <c r="T726" s="23" t="str">
        <f t="shared" si="11"/>
        <v xml:space="preserve"> </v>
      </c>
    </row>
    <row r="727" spans="20:20" x14ac:dyDescent="0.25">
      <c r="T727" s="23" t="str">
        <f t="shared" si="11"/>
        <v xml:space="preserve"> </v>
      </c>
    </row>
    <row r="728" spans="20:20" x14ac:dyDescent="0.25">
      <c r="T728" s="23" t="str">
        <f t="shared" si="11"/>
        <v xml:space="preserve"> </v>
      </c>
    </row>
    <row r="729" spans="20:20" x14ac:dyDescent="0.25">
      <c r="T729" s="23" t="str">
        <f t="shared" si="11"/>
        <v xml:space="preserve"> </v>
      </c>
    </row>
    <row r="730" spans="20:20" x14ac:dyDescent="0.25">
      <c r="T730" s="23" t="str">
        <f t="shared" si="11"/>
        <v xml:space="preserve"> </v>
      </c>
    </row>
    <row r="731" spans="20:20" x14ac:dyDescent="0.25">
      <c r="T731" s="23" t="str">
        <f t="shared" si="11"/>
        <v xml:space="preserve"> </v>
      </c>
    </row>
    <row r="732" spans="20:20" x14ac:dyDescent="0.25">
      <c r="T732" s="23" t="str">
        <f t="shared" si="11"/>
        <v xml:space="preserve"> </v>
      </c>
    </row>
    <row r="733" spans="20:20" x14ac:dyDescent="0.25">
      <c r="T733" s="23" t="str">
        <f t="shared" si="11"/>
        <v xml:space="preserve"> </v>
      </c>
    </row>
    <row r="734" spans="20:20" x14ac:dyDescent="0.25">
      <c r="T734" s="23" t="str">
        <f t="shared" si="11"/>
        <v xml:space="preserve"> </v>
      </c>
    </row>
    <row r="735" spans="20:20" x14ac:dyDescent="0.25">
      <c r="T735" s="23" t="str">
        <f t="shared" si="11"/>
        <v xml:space="preserve"> </v>
      </c>
    </row>
    <row r="736" spans="20:20" x14ac:dyDescent="0.25">
      <c r="T736" s="23" t="str">
        <f t="shared" si="11"/>
        <v xml:space="preserve"> </v>
      </c>
    </row>
    <row r="737" spans="20:20" x14ac:dyDescent="0.25">
      <c r="T737" s="23" t="str">
        <f t="shared" si="11"/>
        <v xml:space="preserve"> </v>
      </c>
    </row>
    <row r="738" spans="20:20" x14ac:dyDescent="0.25">
      <c r="T738" s="23" t="str">
        <f t="shared" si="11"/>
        <v xml:space="preserve"> </v>
      </c>
    </row>
    <row r="739" spans="20:20" x14ac:dyDescent="0.25">
      <c r="T739" s="23" t="str">
        <f t="shared" si="11"/>
        <v xml:space="preserve"> </v>
      </c>
    </row>
    <row r="740" spans="20:20" x14ac:dyDescent="0.25">
      <c r="T740" s="23" t="str">
        <f t="shared" si="11"/>
        <v xml:space="preserve"> </v>
      </c>
    </row>
    <row r="741" spans="20:20" x14ac:dyDescent="0.25">
      <c r="T741" s="23" t="str">
        <f t="shared" si="11"/>
        <v xml:space="preserve"> </v>
      </c>
    </row>
    <row r="742" spans="20:20" x14ac:dyDescent="0.25">
      <c r="T742" s="23" t="str">
        <f t="shared" si="11"/>
        <v xml:space="preserve"> </v>
      </c>
    </row>
    <row r="743" spans="20:20" x14ac:dyDescent="0.25">
      <c r="T743" s="23" t="str">
        <f t="shared" si="11"/>
        <v xml:space="preserve"> </v>
      </c>
    </row>
    <row r="744" spans="20:20" x14ac:dyDescent="0.25">
      <c r="T744" s="23" t="str">
        <f t="shared" si="11"/>
        <v xml:space="preserve"> </v>
      </c>
    </row>
    <row r="745" spans="20:20" x14ac:dyDescent="0.25">
      <c r="T745" s="23" t="str">
        <f t="shared" si="11"/>
        <v xml:space="preserve"> </v>
      </c>
    </row>
    <row r="746" spans="20:20" x14ac:dyDescent="0.25">
      <c r="T746" s="23" t="str">
        <f t="shared" si="11"/>
        <v xml:space="preserve"> </v>
      </c>
    </row>
    <row r="747" spans="20:20" x14ac:dyDescent="0.25">
      <c r="T747" s="23" t="str">
        <f t="shared" si="11"/>
        <v xml:space="preserve"> </v>
      </c>
    </row>
    <row r="748" spans="20:20" x14ac:dyDescent="0.25">
      <c r="T748" s="23" t="str">
        <f t="shared" si="11"/>
        <v xml:space="preserve"> </v>
      </c>
    </row>
    <row r="749" spans="20:20" x14ac:dyDescent="0.25">
      <c r="T749" s="23" t="str">
        <f t="shared" si="11"/>
        <v xml:space="preserve"> </v>
      </c>
    </row>
    <row r="750" spans="20:20" x14ac:dyDescent="0.25">
      <c r="T750" s="23" t="str">
        <f t="shared" si="11"/>
        <v xml:space="preserve"> </v>
      </c>
    </row>
    <row r="751" spans="20:20" x14ac:dyDescent="0.25">
      <c r="T751" s="23" t="str">
        <f t="shared" si="11"/>
        <v xml:space="preserve"> </v>
      </c>
    </row>
    <row r="752" spans="20:20" x14ac:dyDescent="0.25">
      <c r="T752" s="23" t="str">
        <f t="shared" si="11"/>
        <v xml:space="preserve"> </v>
      </c>
    </row>
    <row r="753" spans="20:20" x14ac:dyDescent="0.25">
      <c r="T753" s="23" t="str">
        <f t="shared" si="11"/>
        <v xml:space="preserve"> </v>
      </c>
    </row>
    <row r="754" spans="20:20" x14ac:dyDescent="0.25">
      <c r="T754" s="23" t="str">
        <f t="shared" si="11"/>
        <v xml:space="preserve"> </v>
      </c>
    </row>
    <row r="755" spans="20:20" x14ac:dyDescent="0.25">
      <c r="T755" s="23" t="str">
        <f t="shared" si="11"/>
        <v xml:space="preserve"> </v>
      </c>
    </row>
    <row r="756" spans="20:20" x14ac:dyDescent="0.25">
      <c r="T756" s="23" t="str">
        <f t="shared" si="11"/>
        <v xml:space="preserve"> </v>
      </c>
    </row>
    <row r="757" spans="20:20" x14ac:dyDescent="0.25">
      <c r="T757" s="23" t="str">
        <f t="shared" si="11"/>
        <v xml:space="preserve"> </v>
      </c>
    </row>
    <row r="758" spans="20:20" x14ac:dyDescent="0.25">
      <c r="T758" s="23" t="str">
        <f t="shared" si="11"/>
        <v xml:space="preserve"> </v>
      </c>
    </row>
    <row r="759" spans="20:20" x14ac:dyDescent="0.25">
      <c r="T759" s="23" t="str">
        <f t="shared" si="11"/>
        <v xml:space="preserve"> </v>
      </c>
    </row>
    <row r="760" spans="20:20" x14ac:dyDescent="0.25">
      <c r="T760" s="23" t="str">
        <f t="shared" si="11"/>
        <v xml:space="preserve"> </v>
      </c>
    </row>
    <row r="761" spans="20:20" x14ac:dyDescent="0.25">
      <c r="T761" s="23" t="str">
        <f t="shared" si="11"/>
        <v xml:space="preserve"> </v>
      </c>
    </row>
    <row r="762" spans="20:20" x14ac:dyDescent="0.25">
      <c r="T762" s="23" t="str">
        <f t="shared" si="11"/>
        <v xml:space="preserve"> </v>
      </c>
    </row>
    <row r="763" spans="20:20" x14ac:dyDescent="0.25">
      <c r="T763" s="23" t="str">
        <f t="shared" si="11"/>
        <v xml:space="preserve"> </v>
      </c>
    </row>
    <row r="764" spans="20:20" x14ac:dyDescent="0.25">
      <c r="T764" s="23" t="str">
        <f t="shared" si="11"/>
        <v xml:space="preserve"> </v>
      </c>
    </row>
    <row r="765" spans="20:20" x14ac:dyDescent="0.25">
      <c r="T765" s="23" t="str">
        <f t="shared" si="11"/>
        <v xml:space="preserve"> </v>
      </c>
    </row>
    <row r="766" spans="20:20" x14ac:dyDescent="0.25">
      <c r="T766" s="23" t="str">
        <f t="shared" si="11"/>
        <v xml:space="preserve"> </v>
      </c>
    </row>
    <row r="767" spans="20:20" x14ac:dyDescent="0.25">
      <c r="T767" s="23" t="str">
        <f t="shared" si="11"/>
        <v xml:space="preserve"> </v>
      </c>
    </row>
    <row r="768" spans="20:20" x14ac:dyDescent="0.25">
      <c r="T768" s="23" t="str">
        <f t="shared" si="11"/>
        <v xml:space="preserve"> </v>
      </c>
    </row>
    <row r="769" spans="20:20" x14ac:dyDescent="0.25">
      <c r="T769" s="23" t="str">
        <f t="shared" si="11"/>
        <v xml:space="preserve"> </v>
      </c>
    </row>
    <row r="770" spans="20:20" x14ac:dyDescent="0.25">
      <c r="T770" s="23" t="str">
        <f t="shared" si="11"/>
        <v xml:space="preserve"> </v>
      </c>
    </row>
    <row r="771" spans="20:20" x14ac:dyDescent="0.25">
      <c r="T771" s="23" t="str">
        <f t="shared" ref="T771:T805" si="12">IFERROR(IF(A771&gt;0,MOD(A771,1)+10," "),10)</f>
        <v xml:space="preserve"> </v>
      </c>
    </row>
    <row r="772" spans="20:20" x14ac:dyDescent="0.25">
      <c r="T772" s="23" t="str">
        <f t="shared" si="12"/>
        <v xml:space="preserve"> </v>
      </c>
    </row>
    <row r="773" spans="20:20" x14ac:dyDescent="0.25">
      <c r="T773" s="23" t="str">
        <f t="shared" si="12"/>
        <v xml:space="preserve"> </v>
      </c>
    </row>
    <row r="774" spans="20:20" x14ac:dyDescent="0.25">
      <c r="T774" s="23" t="str">
        <f t="shared" si="12"/>
        <v xml:space="preserve"> </v>
      </c>
    </row>
    <row r="775" spans="20:20" x14ac:dyDescent="0.25">
      <c r="T775" s="23" t="str">
        <f t="shared" si="12"/>
        <v xml:space="preserve"> </v>
      </c>
    </row>
    <row r="776" spans="20:20" x14ac:dyDescent="0.25">
      <c r="T776" s="23" t="str">
        <f t="shared" si="12"/>
        <v xml:space="preserve"> </v>
      </c>
    </row>
    <row r="777" spans="20:20" x14ac:dyDescent="0.25">
      <c r="T777" s="23" t="str">
        <f t="shared" si="12"/>
        <v xml:space="preserve"> </v>
      </c>
    </row>
    <row r="778" spans="20:20" x14ac:dyDescent="0.25">
      <c r="T778" s="23" t="str">
        <f t="shared" si="12"/>
        <v xml:space="preserve"> </v>
      </c>
    </row>
    <row r="779" spans="20:20" x14ac:dyDescent="0.25">
      <c r="T779" s="23" t="str">
        <f t="shared" si="12"/>
        <v xml:space="preserve"> </v>
      </c>
    </row>
    <row r="780" spans="20:20" x14ac:dyDescent="0.25">
      <c r="T780" s="23" t="str">
        <f t="shared" si="12"/>
        <v xml:space="preserve"> </v>
      </c>
    </row>
    <row r="781" spans="20:20" x14ac:dyDescent="0.25">
      <c r="T781" s="23" t="str">
        <f t="shared" si="12"/>
        <v xml:space="preserve"> </v>
      </c>
    </row>
    <row r="782" spans="20:20" x14ac:dyDescent="0.25">
      <c r="T782" s="23" t="str">
        <f t="shared" si="12"/>
        <v xml:space="preserve"> </v>
      </c>
    </row>
    <row r="783" spans="20:20" x14ac:dyDescent="0.25">
      <c r="T783" s="23" t="str">
        <f t="shared" si="12"/>
        <v xml:space="preserve"> </v>
      </c>
    </row>
    <row r="784" spans="20:20" x14ac:dyDescent="0.25">
      <c r="T784" s="23" t="str">
        <f t="shared" si="12"/>
        <v xml:space="preserve"> </v>
      </c>
    </row>
    <row r="785" spans="20:20" x14ac:dyDescent="0.25">
      <c r="T785" s="23" t="str">
        <f t="shared" si="12"/>
        <v xml:space="preserve"> </v>
      </c>
    </row>
    <row r="786" spans="20:20" x14ac:dyDescent="0.25">
      <c r="T786" s="23" t="str">
        <f t="shared" si="12"/>
        <v xml:space="preserve"> </v>
      </c>
    </row>
    <row r="787" spans="20:20" x14ac:dyDescent="0.25">
      <c r="T787" s="23" t="str">
        <f t="shared" si="12"/>
        <v xml:space="preserve"> </v>
      </c>
    </row>
    <row r="788" spans="20:20" x14ac:dyDescent="0.25">
      <c r="T788" s="23" t="str">
        <f t="shared" si="12"/>
        <v xml:space="preserve"> </v>
      </c>
    </row>
    <row r="789" spans="20:20" x14ac:dyDescent="0.25">
      <c r="T789" s="23" t="str">
        <f t="shared" si="12"/>
        <v xml:space="preserve"> </v>
      </c>
    </row>
    <row r="790" spans="20:20" x14ac:dyDescent="0.25">
      <c r="T790" s="23" t="str">
        <f t="shared" si="12"/>
        <v xml:space="preserve"> </v>
      </c>
    </row>
    <row r="791" spans="20:20" x14ac:dyDescent="0.25">
      <c r="T791" s="23" t="str">
        <f t="shared" si="12"/>
        <v xml:space="preserve"> </v>
      </c>
    </row>
    <row r="792" spans="20:20" x14ac:dyDescent="0.25">
      <c r="T792" s="23" t="str">
        <f t="shared" si="12"/>
        <v xml:space="preserve"> </v>
      </c>
    </row>
    <row r="793" spans="20:20" x14ac:dyDescent="0.25">
      <c r="T793" s="23" t="str">
        <f t="shared" si="12"/>
        <v xml:space="preserve"> </v>
      </c>
    </row>
    <row r="794" spans="20:20" x14ac:dyDescent="0.25">
      <c r="T794" s="23" t="str">
        <f t="shared" si="12"/>
        <v xml:space="preserve"> </v>
      </c>
    </row>
    <row r="795" spans="20:20" x14ac:dyDescent="0.25">
      <c r="T795" s="23" t="str">
        <f t="shared" si="12"/>
        <v xml:space="preserve"> </v>
      </c>
    </row>
    <row r="796" spans="20:20" x14ac:dyDescent="0.25">
      <c r="T796" s="23" t="str">
        <f t="shared" si="12"/>
        <v xml:space="preserve"> </v>
      </c>
    </row>
    <row r="797" spans="20:20" x14ac:dyDescent="0.25">
      <c r="T797" s="23" t="str">
        <f t="shared" si="12"/>
        <v xml:space="preserve"> </v>
      </c>
    </row>
    <row r="798" spans="20:20" x14ac:dyDescent="0.25">
      <c r="T798" s="23" t="str">
        <f t="shared" si="12"/>
        <v xml:space="preserve"> </v>
      </c>
    </row>
    <row r="799" spans="20:20" x14ac:dyDescent="0.25">
      <c r="T799" s="23" t="str">
        <f t="shared" si="12"/>
        <v xml:space="preserve"> </v>
      </c>
    </row>
    <row r="800" spans="20:20" x14ac:dyDescent="0.25">
      <c r="T800" s="23" t="str">
        <f t="shared" si="12"/>
        <v xml:space="preserve"> </v>
      </c>
    </row>
    <row r="801" spans="20:20" x14ac:dyDescent="0.25">
      <c r="T801" s="23" t="str">
        <f t="shared" si="12"/>
        <v xml:space="preserve"> </v>
      </c>
    </row>
    <row r="802" spans="20:20" x14ac:dyDescent="0.25">
      <c r="T802" s="23" t="str">
        <f t="shared" si="12"/>
        <v xml:space="preserve"> </v>
      </c>
    </row>
    <row r="803" spans="20:20" x14ac:dyDescent="0.25">
      <c r="T803" s="23" t="str">
        <f t="shared" si="12"/>
        <v xml:space="preserve"> </v>
      </c>
    </row>
    <row r="804" spans="20:20" x14ac:dyDescent="0.25">
      <c r="T804" s="23" t="str">
        <f t="shared" si="12"/>
        <v xml:space="preserve"> </v>
      </c>
    </row>
    <row r="805" spans="20:20" x14ac:dyDescent="0.25">
      <c r="T805" s="23" t="str">
        <f t="shared" si="12"/>
        <v xml:space="preserve"> </v>
      </c>
    </row>
    <row r="806" spans="20:20" x14ac:dyDescent="0.25">
      <c r="T806" s="23" t="str">
        <f t="shared" ref="T806:T860" si="13">IFERROR(IF(A806&gt;0,MOD(A806,1)," "),0)</f>
        <v xml:space="preserve"> </v>
      </c>
    </row>
    <row r="807" spans="20:20" x14ac:dyDescent="0.25">
      <c r="T807" s="23" t="str">
        <f t="shared" si="13"/>
        <v xml:space="preserve"> </v>
      </c>
    </row>
    <row r="808" spans="20:20" x14ac:dyDescent="0.25">
      <c r="T808" s="23" t="str">
        <f t="shared" si="13"/>
        <v xml:space="preserve"> </v>
      </c>
    </row>
    <row r="809" spans="20:20" x14ac:dyDescent="0.25">
      <c r="T809" s="23" t="str">
        <f t="shared" si="13"/>
        <v xml:space="preserve"> </v>
      </c>
    </row>
    <row r="810" spans="20:20" x14ac:dyDescent="0.25">
      <c r="T810" s="23" t="str">
        <f t="shared" si="13"/>
        <v xml:space="preserve"> </v>
      </c>
    </row>
    <row r="811" spans="20:20" x14ac:dyDescent="0.25">
      <c r="T811" s="23" t="str">
        <f t="shared" si="13"/>
        <v xml:space="preserve"> </v>
      </c>
    </row>
    <row r="812" spans="20:20" x14ac:dyDescent="0.25">
      <c r="T812" s="23" t="str">
        <f t="shared" si="13"/>
        <v xml:space="preserve"> </v>
      </c>
    </row>
    <row r="813" spans="20:20" x14ac:dyDescent="0.25">
      <c r="T813" s="23" t="str">
        <f t="shared" si="13"/>
        <v xml:space="preserve"> </v>
      </c>
    </row>
    <row r="814" spans="20:20" x14ac:dyDescent="0.25">
      <c r="T814" s="23" t="str">
        <f t="shared" si="13"/>
        <v xml:space="preserve"> </v>
      </c>
    </row>
    <row r="815" spans="20:20" x14ac:dyDescent="0.25">
      <c r="T815" s="23" t="str">
        <f t="shared" si="13"/>
        <v xml:space="preserve"> </v>
      </c>
    </row>
    <row r="816" spans="20:20" x14ac:dyDescent="0.25">
      <c r="T816" s="23" t="str">
        <f t="shared" si="13"/>
        <v xml:space="preserve"> </v>
      </c>
    </row>
    <row r="817" spans="20:20" x14ac:dyDescent="0.25">
      <c r="T817" s="23" t="str">
        <f t="shared" si="13"/>
        <v xml:space="preserve"> </v>
      </c>
    </row>
    <row r="818" spans="20:20" x14ac:dyDescent="0.25">
      <c r="T818" s="23" t="str">
        <f t="shared" si="13"/>
        <v xml:space="preserve"> </v>
      </c>
    </row>
    <row r="819" spans="20:20" x14ac:dyDescent="0.25">
      <c r="T819" s="23" t="str">
        <f t="shared" si="13"/>
        <v xml:space="preserve"> </v>
      </c>
    </row>
    <row r="820" spans="20:20" x14ac:dyDescent="0.25">
      <c r="T820" s="23" t="str">
        <f t="shared" si="13"/>
        <v xml:space="preserve"> </v>
      </c>
    </row>
    <row r="821" spans="20:20" x14ac:dyDescent="0.25">
      <c r="T821" s="23" t="str">
        <f t="shared" si="13"/>
        <v xml:space="preserve"> </v>
      </c>
    </row>
    <row r="822" spans="20:20" x14ac:dyDescent="0.25">
      <c r="T822" s="23" t="str">
        <f t="shared" si="13"/>
        <v xml:space="preserve"> </v>
      </c>
    </row>
    <row r="823" spans="20:20" x14ac:dyDescent="0.25">
      <c r="T823" s="23" t="str">
        <f t="shared" si="13"/>
        <v xml:space="preserve"> </v>
      </c>
    </row>
    <row r="824" spans="20:20" x14ac:dyDescent="0.25">
      <c r="T824" s="23" t="str">
        <f t="shared" si="13"/>
        <v xml:space="preserve"> </v>
      </c>
    </row>
    <row r="825" spans="20:20" x14ac:dyDescent="0.25">
      <c r="T825" s="23" t="str">
        <f t="shared" si="13"/>
        <v xml:space="preserve"> </v>
      </c>
    </row>
    <row r="826" spans="20:20" x14ac:dyDescent="0.25">
      <c r="T826" s="23" t="str">
        <f t="shared" si="13"/>
        <v xml:space="preserve"> </v>
      </c>
    </row>
    <row r="827" spans="20:20" x14ac:dyDescent="0.25">
      <c r="T827" s="23" t="str">
        <f t="shared" si="13"/>
        <v xml:space="preserve"> </v>
      </c>
    </row>
    <row r="828" spans="20:20" x14ac:dyDescent="0.25">
      <c r="T828" s="23" t="str">
        <f t="shared" si="13"/>
        <v xml:space="preserve"> </v>
      </c>
    </row>
    <row r="829" spans="20:20" x14ac:dyDescent="0.25">
      <c r="T829" s="23" t="str">
        <f t="shared" si="13"/>
        <v xml:space="preserve"> </v>
      </c>
    </row>
    <row r="830" spans="20:20" x14ac:dyDescent="0.25">
      <c r="T830" s="23" t="str">
        <f t="shared" si="13"/>
        <v xml:space="preserve"> </v>
      </c>
    </row>
    <row r="831" spans="20:20" x14ac:dyDescent="0.25">
      <c r="T831" s="23" t="str">
        <f t="shared" si="13"/>
        <v xml:space="preserve"> </v>
      </c>
    </row>
    <row r="832" spans="20:20" x14ac:dyDescent="0.25">
      <c r="T832" s="23" t="str">
        <f t="shared" si="13"/>
        <v xml:space="preserve"> </v>
      </c>
    </row>
    <row r="833" spans="20:20" x14ac:dyDescent="0.25">
      <c r="T833" s="23" t="str">
        <f t="shared" si="13"/>
        <v xml:space="preserve"> </v>
      </c>
    </row>
    <row r="834" spans="20:20" x14ac:dyDescent="0.25">
      <c r="T834" s="23" t="str">
        <f t="shared" si="13"/>
        <v xml:space="preserve"> </v>
      </c>
    </row>
    <row r="835" spans="20:20" x14ac:dyDescent="0.25">
      <c r="T835" s="23" t="str">
        <f t="shared" si="13"/>
        <v xml:space="preserve"> </v>
      </c>
    </row>
    <row r="836" spans="20:20" x14ac:dyDescent="0.25">
      <c r="T836" s="23" t="str">
        <f t="shared" si="13"/>
        <v xml:space="preserve"> </v>
      </c>
    </row>
    <row r="837" spans="20:20" x14ac:dyDescent="0.25">
      <c r="T837" s="23" t="str">
        <f t="shared" si="13"/>
        <v xml:space="preserve"> </v>
      </c>
    </row>
    <row r="838" spans="20:20" x14ac:dyDescent="0.25">
      <c r="T838" s="23" t="str">
        <f t="shared" si="13"/>
        <v xml:space="preserve"> </v>
      </c>
    </row>
    <row r="839" spans="20:20" x14ac:dyDescent="0.25">
      <c r="T839" s="23" t="str">
        <f t="shared" si="13"/>
        <v xml:space="preserve"> </v>
      </c>
    </row>
    <row r="840" spans="20:20" x14ac:dyDescent="0.25">
      <c r="T840" s="23" t="str">
        <f t="shared" si="13"/>
        <v xml:space="preserve"> </v>
      </c>
    </row>
    <row r="841" spans="20:20" x14ac:dyDescent="0.25">
      <c r="T841" s="23" t="str">
        <f t="shared" si="13"/>
        <v xml:space="preserve"> </v>
      </c>
    </row>
    <row r="842" spans="20:20" x14ac:dyDescent="0.25">
      <c r="T842" s="23" t="str">
        <f t="shared" si="13"/>
        <v xml:space="preserve"> </v>
      </c>
    </row>
    <row r="843" spans="20:20" x14ac:dyDescent="0.25">
      <c r="T843" s="23" t="str">
        <f t="shared" si="13"/>
        <v xml:space="preserve"> </v>
      </c>
    </row>
    <row r="844" spans="20:20" x14ac:dyDescent="0.25">
      <c r="T844" s="23" t="str">
        <f t="shared" si="13"/>
        <v xml:space="preserve"> </v>
      </c>
    </row>
    <row r="845" spans="20:20" x14ac:dyDescent="0.25">
      <c r="T845" s="23" t="str">
        <f t="shared" si="13"/>
        <v xml:space="preserve"> </v>
      </c>
    </row>
    <row r="846" spans="20:20" x14ac:dyDescent="0.25">
      <c r="T846" s="23" t="str">
        <f t="shared" si="13"/>
        <v xml:space="preserve"> </v>
      </c>
    </row>
    <row r="847" spans="20:20" x14ac:dyDescent="0.25">
      <c r="T847" s="23" t="str">
        <f t="shared" si="13"/>
        <v xml:space="preserve"> </v>
      </c>
    </row>
    <row r="848" spans="20:20" x14ac:dyDescent="0.25">
      <c r="T848" s="23" t="str">
        <f t="shared" si="13"/>
        <v xml:space="preserve"> </v>
      </c>
    </row>
    <row r="849" spans="20:20" x14ac:dyDescent="0.25">
      <c r="T849" s="23" t="str">
        <f t="shared" si="13"/>
        <v xml:space="preserve"> </v>
      </c>
    </row>
    <row r="850" spans="20:20" x14ac:dyDescent="0.25">
      <c r="T850" s="23" t="str">
        <f t="shared" si="13"/>
        <v xml:space="preserve"> </v>
      </c>
    </row>
    <row r="851" spans="20:20" x14ac:dyDescent="0.25">
      <c r="T851" s="23" t="str">
        <f t="shared" si="13"/>
        <v xml:space="preserve"> </v>
      </c>
    </row>
    <row r="852" spans="20:20" x14ac:dyDescent="0.25">
      <c r="T852" s="23" t="str">
        <f t="shared" si="13"/>
        <v xml:space="preserve"> </v>
      </c>
    </row>
    <row r="853" spans="20:20" x14ac:dyDescent="0.25">
      <c r="T853" s="23" t="str">
        <f t="shared" si="13"/>
        <v xml:space="preserve"> </v>
      </c>
    </row>
    <row r="854" spans="20:20" x14ac:dyDescent="0.25">
      <c r="T854" s="23" t="str">
        <f t="shared" si="13"/>
        <v xml:space="preserve"> </v>
      </c>
    </row>
    <row r="855" spans="20:20" x14ac:dyDescent="0.25">
      <c r="T855" s="23" t="str">
        <f t="shared" si="13"/>
        <v xml:space="preserve"> </v>
      </c>
    </row>
    <row r="856" spans="20:20" x14ac:dyDescent="0.25">
      <c r="T856" s="23" t="str">
        <f t="shared" si="13"/>
        <v xml:space="preserve"> </v>
      </c>
    </row>
    <row r="857" spans="20:20" x14ac:dyDescent="0.25">
      <c r="T857" s="23" t="str">
        <f t="shared" si="13"/>
        <v xml:space="preserve"> </v>
      </c>
    </row>
    <row r="858" spans="20:20" x14ac:dyDescent="0.25">
      <c r="T858" s="23" t="str">
        <f t="shared" si="13"/>
        <v xml:space="preserve"> </v>
      </c>
    </row>
    <row r="859" spans="20:20" x14ac:dyDescent="0.25">
      <c r="T859" s="23" t="str">
        <f t="shared" si="13"/>
        <v xml:space="preserve"> </v>
      </c>
    </row>
    <row r="860" spans="20:20" x14ac:dyDescent="0.25">
      <c r="T860" s="23" t="str">
        <f t="shared" si="13"/>
        <v xml:space="preserve"> </v>
      </c>
    </row>
    <row r="861" spans="20:20" x14ac:dyDescent="0.25">
      <c r="T861" s="23" t="str">
        <f t="shared" ref="T861:T924" si="14">IFERROR(IF(A861&gt;0,MOD(A861,1)," "),0)</f>
        <v xml:space="preserve"> </v>
      </c>
    </row>
    <row r="862" spans="20:20" x14ac:dyDescent="0.25">
      <c r="T862" s="23" t="str">
        <f t="shared" si="14"/>
        <v xml:space="preserve"> </v>
      </c>
    </row>
    <row r="863" spans="20:20" x14ac:dyDescent="0.25">
      <c r="T863" s="23" t="str">
        <f t="shared" si="14"/>
        <v xml:space="preserve"> </v>
      </c>
    </row>
    <row r="864" spans="20:20" x14ac:dyDescent="0.25">
      <c r="T864" s="23" t="str">
        <f t="shared" si="14"/>
        <v xml:space="preserve"> </v>
      </c>
    </row>
    <row r="865" spans="20:20" x14ac:dyDescent="0.25">
      <c r="T865" s="23" t="str">
        <f t="shared" si="14"/>
        <v xml:space="preserve"> </v>
      </c>
    </row>
    <row r="866" spans="20:20" x14ac:dyDescent="0.25">
      <c r="T866" s="23" t="str">
        <f t="shared" si="14"/>
        <v xml:space="preserve"> </v>
      </c>
    </row>
    <row r="867" spans="20:20" x14ac:dyDescent="0.25">
      <c r="T867" s="23" t="str">
        <f t="shared" si="14"/>
        <v xml:space="preserve"> </v>
      </c>
    </row>
    <row r="868" spans="20:20" x14ac:dyDescent="0.25">
      <c r="T868" s="23" t="str">
        <f t="shared" si="14"/>
        <v xml:space="preserve"> </v>
      </c>
    </row>
    <row r="869" spans="20:20" x14ac:dyDescent="0.25">
      <c r="T869" s="23" t="str">
        <f t="shared" si="14"/>
        <v xml:space="preserve"> </v>
      </c>
    </row>
    <row r="870" spans="20:20" x14ac:dyDescent="0.25">
      <c r="T870" s="23" t="str">
        <f t="shared" si="14"/>
        <v xml:space="preserve"> </v>
      </c>
    </row>
    <row r="871" spans="20:20" x14ac:dyDescent="0.25">
      <c r="T871" s="23" t="str">
        <f t="shared" si="14"/>
        <v xml:space="preserve"> </v>
      </c>
    </row>
    <row r="872" spans="20:20" x14ac:dyDescent="0.25">
      <c r="T872" s="23" t="str">
        <f t="shared" si="14"/>
        <v xml:space="preserve"> </v>
      </c>
    </row>
    <row r="873" spans="20:20" x14ac:dyDescent="0.25">
      <c r="T873" s="23" t="str">
        <f t="shared" si="14"/>
        <v xml:space="preserve"> </v>
      </c>
    </row>
    <row r="874" spans="20:20" x14ac:dyDescent="0.25">
      <c r="T874" s="23" t="str">
        <f t="shared" si="14"/>
        <v xml:space="preserve"> </v>
      </c>
    </row>
    <row r="875" spans="20:20" x14ac:dyDescent="0.25">
      <c r="T875" s="23" t="str">
        <f t="shared" si="14"/>
        <v xml:space="preserve"> </v>
      </c>
    </row>
    <row r="876" spans="20:20" x14ac:dyDescent="0.25">
      <c r="T876" s="23" t="str">
        <f t="shared" si="14"/>
        <v xml:space="preserve"> </v>
      </c>
    </row>
    <row r="877" spans="20:20" x14ac:dyDescent="0.25">
      <c r="T877" s="23" t="str">
        <f t="shared" si="14"/>
        <v xml:space="preserve"> </v>
      </c>
    </row>
    <row r="878" spans="20:20" x14ac:dyDescent="0.25">
      <c r="T878" s="23" t="str">
        <f t="shared" si="14"/>
        <v xml:space="preserve"> </v>
      </c>
    </row>
    <row r="879" spans="20:20" x14ac:dyDescent="0.25">
      <c r="T879" s="23" t="str">
        <f t="shared" si="14"/>
        <v xml:space="preserve"> </v>
      </c>
    </row>
    <row r="880" spans="20:20" x14ac:dyDescent="0.25">
      <c r="T880" s="23" t="str">
        <f t="shared" si="14"/>
        <v xml:space="preserve"> </v>
      </c>
    </row>
    <row r="881" spans="20:20" x14ac:dyDescent="0.25">
      <c r="T881" s="23" t="str">
        <f t="shared" si="14"/>
        <v xml:space="preserve"> </v>
      </c>
    </row>
    <row r="882" spans="20:20" x14ac:dyDescent="0.25">
      <c r="T882" s="23" t="str">
        <f t="shared" si="14"/>
        <v xml:space="preserve"> </v>
      </c>
    </row>
    <row r="883" spans="20:20" x14ac:dyDescent="0.25">
      <c r="T883" s="23" t="str">
        <f t="shared" si="14"/>
        <v xml:space="preserve"> </v>
      </c>
    </row>
    <row r="884" spans="20:20" x14ac:dyDescent="0.25">
      <c r="T884" s="23" t="str">
        <f t="shared" si="14"/>
        <v xml:space="preserve"> </v>
      </c>
    </row>
    <row r="885" spans="20:20" x14ac:dyDescent="0.25">
      <c r="T885" s="23" t="str">
        <f t="shared" si="14"/>
        <v xml:space="preserve"> </v>
      </c>
    </row>
    <row r="886" spans="20:20" x14ac:dyDescent="0.25">
      <c r="T886" s="23" t="str">
        <f t="shared" si="14"/>
        <v xml:space="preserve"> </v>
      </c>
    </row>
    <row r="887" spans="20:20" x14ac:dyDescent="0.25">
      <c r="T887" s="23" t="str">
        <f t="shared" si="14"/>
        <v xml:space="preserve"> </v>
      </c>
    </row>
    <row r="888" spans="20:20" x14ac:dyDescent="0.25">
      <c r="T888" s="23" t="str">
        <f t="shared" si="14"/>
        <v xml:space="preserve"> </v>
      </c>
    </row>
    <row r="889" spans="20:20" x14ac:dyDescent="0.25">
      <c r="T889" s="23" t="str">
        <f t="shared" si="14"/>
        <v xml:space="preserve"> </v>
      </c>
    </row>
    <row r="890" spans="20:20" x14ac:dyDescent="0.25">
      <c r="T890" s="23" t="str">
        <f t="shared" si="14"/>
        <v xml:space="preserve"> </v>
      </c>
    </row>
    <row r="891" spans="20:20" x14ac:dyDescent="0.25">
      <c r="T891" s="23" t="str">
        <f t="shared" si="14"/>
        <v xml:space="preserve"> </v>
      </c>
    </row>
    <row r="892" spans="20:20" x14ac:dyDescent="0.25">
      <c r="T892" s="23" t="str">
        <f t="shared" si="14"/>
        <v xml:space="preserve"> </v>
      </c>
    </row>
    <row r="893" spans="20:20" x14ac:dyDescent="0.25">
      <c r="T893" s="23" t="str">
        <f t="shared" si="14"/>
        <v xml:space="preserve"> </v>
      </c>
    </row>
    <row r="894" spans="20:20" x14ac:dyDescent="0.25">
      <c r="T894" s="23" t="str">
        <f t="shared" si="14"/>
        <v xml:space="preserve"> </v>
      </c>
    </row>
    <row r="895" spans="20:20" x14ac:dyDescent="0.25">
      <c r="T895" s="23" t="str">
        <f t="shared" si="14"/>
        <v xml:space="preserve"> </v>
      </c>
    </row>
    <row r="896" spans="20:20" x14ac:dyDescent="0.25">
      <c r="T896" s="23" t="str">
        <f t="shared" si="14"/>
        <v xml:space="preserve"> </v>
      </c>
    </row>
    <row r="897" spans="20:20" x14ac:dyDescent="0.25">
      <c r="T897" s="23" t="str">
        <f t="shared" si="14"/>
        <v xml:space="preserve"> </v>
      </c>
    </row>
    <row r="898" spans="20:20" x14ac:dyDescent="0.25">
      <c r="T898" s="23" t="str">
        <f t="shared" si="14"/>
        <v xml:space="preserve"> </v>
      </c>
    </row>
    <row r="899" spans="20:20" x14ac:dyDescent="0.25">
      <c r="T899" s="23" t="str">
        <f t="shared" si="14"/>
        <v xml:space="preserve"> </v>
      </c>
    </row>
    <row r="900" spans="20:20" x14ac:dyDescent="0.25">
      <c r="T900" s="23" t="str">
        <f t="shared" si="14"/>
        <v xml:space="preserve"> </v>
      </c>
    </row>
    <row r="901" spans="20:20" x14ac:dyDescent="0.25">
      <c r="T901" s="23" t="str">
        <f t="shared" si="14"/>
        <v xml:space="preserve"> </v>
      </c>
    </row>
    <row r="902" spans="20:20" x14ac:dyDescent="0.25">
      <c r="T902" s="23" t="str">
        <f t="shared" si="14"/>
        <v xml:space="preserve"> </v>
      </c>
    </row>
    <row r="903" spans="20:20" x14ac:dyDescent="0.25">
      <c r="T903" s="23" t="str">
        <f t="shared" si="14"/>
        <v xml:space="preserve"> </v>
      </c>
    </row>
    <row r="904" spans="20:20" x14ac:dyDescent="0.25">
      <c r="T904" s="23" t="str">
        <f t="shared" si="14"/>
        <v xml:space="preserve"> </v>
      </c>
    </row>
    <row r="905" spans="20:20" x14ac:dyDescent="0.25">
      <c r="T905" s="23" t="str">
        <f t="shared" si="14"/>
        <v xml:space="preserve"> </v>
      </c>
    </row>
    <row r="906" spans="20:20" x14ac:dyDescent="0.25">
      <c r="T906" s="23" t="str">
        <f t="shared" si="14"/>
        <v xml:space="preserve"> </v>
      </c>
    </row>
    <row r="907" spans="20:20" x14ac:dyDescent="0.25">
      <c r="T907" s="23" t="str">
        <f t="shared" si="14"/>
        <v xml:space="preserve"> </v>
      </c>
    </row>
    <row r="908" spans="20:20" x14ac:dyDescent="0.25">
      <c r="T908" s="23" t="str">
        <f t="shared" si="14"/>
        <v xml:space="preserve"> </v>
      </c>
    </row>
    <row r="909" spans="20:20" x14ac:dyDescent="0.25">
      <c r="T909" s="23" t="str">
        <f t="shared" si="14"/>
        <v xml:space="preserve"> </v>
      </c>
    </row>
    <row r="910" spans="20:20" x14ac:dyDescent="0.25">
      <c r="T910" s="23" t="str">
        <f t="shared" si="14"/>
        <v xml:space="preserve"> </v>
      </c>
    </row>
    <row r="911" spans="20:20" x14ac:dyDescent="0.25">
      <c r="T911" s="23" t="str">
        <f t="shared" si="14"/>
        <v xml:space="preserve"> </v>
      </c>
    </row>
    <row r="912" spans="20:20" x14ac:dyDescent="0.25">
      <c r="T912" s="23" t="str">
        <f t="shared" si="14"/>
        <v xml:space="preserve"> </v>
      </c>
    </row>
    <row r="913" spans="20:20" x14ac:dyDescent="0.25">
      <c r="T913" s="23" t="str">
        <f t="shared" si="14"/>
        <v xml:space="preserve"> </v>
      </c>
    </row>
    <row r="914" spans="20:20" x14ac:dyDescent="0.25">
      <c r="T914" s="23" t="str">
        <f t="shared" si="14"/>
        <v xml:space="preserve"> </v>
      </c>
    </row>
    <row r="915" spans="20:20" x14ac:dyDescent="0.25">
      <c r="T915" s="23" t="str">
        <f t="shared" si="14"/>
        <v xml:space="preserve"> </v>
      </c>
    </row>
    <row r="916" spans="20:20" x14ac:dyDescent="0.25">
      <c r="T916" s="23" t="str">
        <f t="shared" si="14"/>
        <v xml:space="preserve"> </v>
      </c>
    </row>
    <row r="917" spans="20:20" x14ac:dyDescent="0.25">
      <c r="T917" s="23" t="str">
        <f t="shared" si="14"/>
        <v xml:space="preserve"> </v>
      </c>
    </row>
    <row r="918" spans="20:20" x14ac:dyDescent="0.25">
      <c r="T918" s="23" t="str">
        <f t="shared" si="14"/>
        <v xml:space="preserve"> </v>
      </c>
    </row>
    <row r="919" spans="20:20" x14ac:dyDescent="0.25">
      <c r="T919" s="23" t="str">
        <f t="shared" si="14"/>
        <v xml:space="preserve"> </v>
      </c>
    </row>
    <row r="920" spans="20:20" x14ac:dyDescent="0.25">
      <c r="T920" s="23" t="str">
        <f t="shared" si="14"/>
        <v xml:space="preserve"> </v>
      </c>
    </row>
    <row r="921" spans="20:20" x14ac:dyDescent="0.25">
      <c r="T921" s="23" t="str">
        <f t="shared" si="14"/>
        <v xml:space="preserve"> </v>
      </c>
    </row>
    <row r="922" spans="20:20" x14ac:dyDescent="0.25">
      <c r="T922" s="23" t="str">
        <f t="shared" si="14"/>
        <v xml:space="preserve"> </v>
      </c>
    </row>
    <row r="923" spans="20:20" x14ac:dyDescent="0.25">
      <c r="T923" s="23" t="str">
        <f t="shared" si="14"/>
        <v xml:space="preserve"> </v>
      </c>
    </row>
    <row r="924" spans="20:20" x14ac:dyDescent="0.25">
      <c r="T924" s="23" t="str">
        <f t="shared" si="14"/>
        <v xml:space="preserve"> </v>
      </c>
    </row>
    <row r="925" spans="20:20" x14ac:dyDescent="0.25">
      <c r="T925" s="23" t="str">
        <f t="shared" ref="T925:T988" si="15">IFERROR(IF(A925&gt;0,MOD(A925,1)," "),0)</f>
        <v xml:space="preserve"> </v>
      </c>
    </row>
    <row r="926" spans="20:20" x14ac:dyDescent="0.25">
      <c r="T926" s="23" t="str">
        <f t="shared" si="15"/>
        <v xml:space="preserve"> </v>
      </c>
    </row>
    <row r="927" spans="20:20" x14ac:dyDescent="0.25">
      <c r="T927" s="23" t="str">
        <f t="shared" si="15"/>
        <v xml:space="preserve"> </v>
      </c>
    </row>
    <row r="928" spans="20:20" x14ac:dyDescent="0.25">
      <c r="T928" s="23" t="str">
        <f t="shared" si="15"/>
        <v xml:space="preserve"> </v>
      </c>
    </row>
    <row r="929" spans="20:20" x14ac:dyDescent="0.25">
      <c r="T929" s="23" t="str">
        <f t="shared" si="15"/>
        <v xml:space="preserve"> </v>
      </c>
    </row>
    <row r="930" spans="20:20" x14ac:dyDescent="0.25">
      <c r="T930" s="23" t="str">
        <f t="shared" si="15"/>
        <v xml:space="preserve"> </v>
      </c>
    </row>
    <row r="931" spans="20:20" x14ac:dyDescent="0.25">
      <c r="T931" s="23" t="str">
        <f t="shared" si="15"/>
        <v xml:space="preserve"> </v>
      </c>
    </row>
    <row r="932" spans="20:20" x14ac:dyDescent="0.25">
      <c r="T932" s="23" t="str">
        <f t="shared" si="15"/>
        <v xml:space="preserve"> </v>
      </c>
    </row>
    <row r="933" spans="20:20" x14ac:dyDescent="0.25">
      <c r="T933" s="23" t="str">
        <f t="shared" si="15"/>
        <v xml:space="preserve"> </v>
      </c>
    </row>
    <row r="934" spans="20:20" x14ac:dyDescent="0.25">
      <c r="T934" s="23" t="str">
        <f t="shared" si="15"/>
        <v xml:space="preserve"> </v>
      </c>
    </row>
    <row r="935" spans="20:20" x14ac:dyDescent="0.25">
      <c r="T935" s="23" t="str">
        <f t="shared" si="15"/>
        <v xml:space="preserve"> </v>
      </c>
    </row>
    <row r="936" spans="20:20" x14ac:dyDescent="0.25">
      <c r="T936" s="23" t="str">
        <f t="shared" si="15"/>
        <v xml:space="preserve"> </v>
      </c>
    </row>
    <row r="937" spans="20:20" x14ac:dyDescent="0.25">
      <c r="T937" s="23" t="str">
        <f t="shared" si="15"/>
        <v xml:space="preserve"> </v>
      </c>
    </row>
    <row r="938" spans="20:20" x14ac:dyDescent="0.25">
      <c r="T938" s="23" t="str">
        <f t="shared" si="15"/>
        <v xml:space="preserve"> </v>
      </c>
    </row>
    <row r="939" spans="20:20" x14ac:dyDescent="0.25">
      <c r="T939" s="23" t="str">
        <f t="shared" si="15"/>
        <v xml:space="preserve"> </v>
      </c>
    </row>
    <row r="940" spans="20:20" x14ac:dyDescent="0.25">
      <c r="T940" s="23" t="str">
        <f t="shared" si="15"/>
        <v xml:space="preserve"> </v>
      </c>
    </row>
    <row r="941" spans="20:20" x14ac:dyDescent="0.25">
      <c r="T941" s="23" t="str">
        <f t="shared" si="15"/>
        <v xml:space="preserve"> </v>
      </c>
    </row>
    <row r="942" spans="20:20" x14ac:dyDescent="0.25">
      <c r="T942" s="23" t="str">
        <f t="shared" si="15"/>
        <v xml:space="preserve"> </v>
      </c>
    </row>
    <row r="943" spans="20:20" x14ac:dyDescent="0.25">
      <c r="T943" s="23" t="str">
        <f t="shared" si="15"/>
        <v xml:space="preserve"> </v>
      </c>
    </row>
    <row r="944" spans="20:20" x14ac:dyDescent="0.25">
      <c r="T944" s="23" t="str">
        <f t="shared" si="15"/>
        <v xml:space="preserve"> </v>
      </c>
    </row>
    <row r="945" spans="20:20" x14ac:dyDescent="0.25">
      <c r="T945" s="23" t="str">
        <f t="shared" si="15"/>
        <v xml:space="preserve"> </v>
      </c>
    </row>
    <row r="946" spans="20:20" x14ac:dyDescent="0.25">
      <c r="T946" s="23" t="str">
        <f t="shared" si="15"/>
        <v xml:space="preserve"> </v>
      </c>
    </row>
    <row r="947" spans="20:20" x14ac:dyDescent="0.25">
      <c r="T947" s="23" t="str">
        <f t="shared" si="15"/>
        <v xml:space="preserve"> </v>
      </c>
    </row>
    <row r="948" spans="20:20" x14ac:dyDescent="0.25">
      <c r="T948" s="23" t="str">
        <f t="shared" si="15"/>
        <v xml:space="preserve"> </v>
      </c>
    </row>
    <row r="949" spans="20:20" x14ac:dyDescent="0.25">
      <c r="T949" s="23" t="str">
        <f t="shared" si="15"/>
        <v xml:space="preserve"> </v>
      </c>
    </row>
    <row r="950" spans="20:20" x14ac:dyDescent="0.25">
      <c r="T950" s="23" t="str">
        <f t="shared" si="15"/>
        <v xml:space="preserve"> </v>
      </c>
    </row>
    <row r="951" spans="20:20" x14ac:dyDescent="0.25">
      <c r="T951" s="23" t="str">
        <f t="shared" si="15"/>
        <v xml:space="preserve"> </v>
      </c>
    </row>
    <row r="952" spans="20:20" x14ac:dyDescent="0.25">
      <c r="T952" s="23" t="str">
        <f t="shared" si="15"/>
        <v xml:space="preserve"> </v>
      </c>
    </row>
    <row r="953" spans="20:20" x14ac:dyDescent="0.25">
      <c r="T953" s="23" t="str">
        <f t="shared" si="15"/>
        <v xml:space="preserve"> </v>
      </c>
    </row>
    <row r="954" spans="20:20" x14ac:dyDescent="0.25">
      <c r="T954" s="23" t="str">
        <f t="shared" si="15"/>
        <v xml:space="preserve"> </v>
      </c>
    </row>
    <row r="955" spans="20:20" x14ac:dyDescent="0.25">
      <c r="T955" s="23" t="str">
        <f t="shared" si="15"/>
        <v xml:space="preserve"> </v>
      </c>
    </row>
    <row r="956" spans="20:20" x14ac:dyDescent="0.25">
      <c r="T956" s="23" t="str">
        <f t="shared" si="15"/>
        <v xml:space="preserve"> </v>
      </c>
    </row>
    <row r="957" spans="20:20" x14ac:dyDescent="0.25">
      <c r="T957" s="23" t="str">
        <f t="shared" si="15"/>
        <v xml:space="preserve"> </v>
      </c>
    </row>
    <row r="958" spans="20:20" x14ac:dyDescent="0.25">
      <c r="T958" s="23" t="str">
        <f t="shared" si="15"/>
        <v xml:space="preserve"> </v>
      </c>
    </row>
    <row r="959" spans="20:20" x14ac:dyDescent="0.25">
      <c r="T959" s="23" t="str">
        <f t="shared" si="15"/>
        <v xml:space="preserve"> </v>
      </c>
    </row>
    <row r="960" spans="20:20" x14ac:dyDescent="0.25">
      <c r="T960" s="23" t="str">
        <f t="shared" si="15"/>
        <v xml:space="preserve"> </v>
      </c>
    </row>
    <row r="961" spans="20:20" x14ac:dyDescent="0.25">
      <c r="T961" s="23" t="str">
        <f t="shared" si="15"/>
        <v xml:space="preserve"> </v>
      </c>
    </row>
    <row r="962" spans="20:20" x14ac:dyDescent="0.25">
      <c r="T962" s="23" t="str">
        <f t="shared" si="15"/>
        <v xml:space="preserve"> </v>
      </c>
    </row>
    <row r="963" spans="20:20" x14ac:dyDescent="0.25">
      <c r="T963" s="23" t="str">
        <f t="shared" si="15"/>
        <v xml:space="preserve"> </v>
      </c>
    </row>
    <row r="964" spans="20:20" x14ac:dyDescent="0.25">
      <c r="T964" s="23" t="str">
        <f t="shared" si="15"/>
        <v xml:space="preserve"> </v>
      </c>
    </row>
    <row r="965" spans="20:20" x14ac:dyDescent="0.25">
      <c r="T965" s="23" t="str">
        <f t="shared" si="15"/>
        <v xml:space="preserve"> </v>
      </c>
    </row>
    <row r="966" spans="20:20" x14ac:dyDescent="0.25">
      <c r="T966" s="23" t="str">
        <f t="shared" si="15"/>
        <v xml:space="preserve"> </v>
      </c>
    </row>
    <row r="967" spans="20:20" x14ac:dyDescent="0.25">
      <c r="T967" s="23" t="str">
        <f t="shared" si="15"/>
        <v xml:space="preserve"> </v>
      </c>
    </row>
    <row r="968" spans="20:20" x14ac:dyDescent="0.25">
      <c r="T968" s="23" t="str">
        <f t="shared" si="15"/>
        <v xml:space="preserve"> </v>
      </c>
    </row>
    <row r="969" spans="20:20" x14ac:dyDescent="0.25">
      <c r="T969" s="23" t="str">
        <f t="shared" si="15"/>
        <v xml:space="preserve"> </v>
      </c>
    </row>
    <row r="970" spans="20:20" x14ac:dyDescent="0.25">
      <c r="T970" s="23" t="str">
        <f t="shared" si="15"/>
        <v xml:space="preserve"> </v>
      </c>
    </row>
    <row r="971" spans="20:20" x14ac:dyDescent="0.25">
      <c r="T971" s="23" t="str">
        <f t="shared" si="15"/>
        <v xml:space="preserve"> </v>
      </c>
    </row>
    <row r="972" spans="20:20" x14ac:dyDescent="0.25">
      <c r="T972" s="23" t="str">
        <f t="shared" si="15"/>
        <v xml:space="preserve"> </v>
      </c>
    </row>
    <row r="973" spans="20:20" x14ac:dyDescent="0.25">
      <c r="T973" s="23" t="str">
        <f t="shared" si="15"/>
        <v xml:space="preserve"> </v>
      </c>
    </row>
    <row r="974" spans="20:20" x14ac:dyDescent="0.25">
      <c r="T974" s="23" t="str">
        <f t="shared" si="15"/>
        <v xml:space="preserve"> </v>
      </c>
    </row>
    <row r="975" spans="20:20" x14ac:dyDescent="0.25">
      <c r="T975" s="23" t="str">
        <f t="shared" si="15"/>
        <v xml:space="preserve"> </v>
      </c>
    </row>
    <row r="976" spans="20:20" x14ac:dyDescent="0.25">
      <c r="T976" s="23" t="str">
        <f t="shared" si="15"/>
        <v xml:space="preserve"> </v>
      </c>
    </row>
    <row r="977" spans="20:20" x14ac:dyDescent="0.25">
      <c r="T977" s="23" t="str">
        <f t="shared" si="15"/>
        <v xml:space="preserve"> </v>
      </c>
    </row>
    <row r="978" spans="20:20" x14ac:dyDescent="0.25">
      <c r="T978" s="23" t="str">
        <f t="shared" si="15"/>
        <v xml:space="preserve"> </v>
      </c>
    </row>
    <row r="979" spans="20:20" x14ac:dyDescent="0.25">
      <c r="T979" s="23" t="str">
        <f t="shared" si="15"/>
        <v xml:space="preserve"> </v>
      </c>
    </row>
    <row r="980" spans="20:20" x14ac:dyDescent="0.25">
      <c r="T980" s="23" t="str">
        <f t="shared" si="15"/>
        <v xml:space="preserve"> </v>
      </c>
    </row>
    <row r="981" spans="20:20" x14ac:dyDescent="0.25">
      <c r="T981" s="23" t="str">
        <f t="shared" si="15"/>
        <v xml:space="preserve"> </v>
      </c>
    </row>
    <row r="982" spans="20:20" x14ac:dyDescent="0.25">
      <c r="T982" s="23" t="str">
        <f t="shared" si="15"/>
        <v xml:space="preserve"> </v>
      </c>
    </row>
    <row r="983" spans="20:20" x14ac:dyDescent="0.25">
      <c r="T983" s="23" t="str">
        <f t="shared" si="15"/>
        <v xml:space="preserve"> </v>
      </c>
    </row>
    <row r="984" spans="20:20" x14ac:dyDescent="0.25">
      <c r="T984" s="23" t="str">
        <f t="shared" si="15"/>
        <v xml:space="preserve"> </v>
      </c>
    </row>
    <row r="985" spans="20:20" x14ac:dyDescent="0.25">
      <c r="T985" s="23" t="str">
        <f t="shared" si="15"/>
        <v xml:space="preserve"> </v>
      </c>
    </row>
    <row r="986" spans="20:20" x14ac:dyDescent="0.25">
      <c r="T986" s="23" t="str">
        <f t="shared" si="15"/>
        <v xml:space="preserve"> </v>
      </c>
    </row>
    <row r="987" spans="20:20" x14ac:dyDescent="0.25">
      <c r="T987" s="23" t="str">
        <f t="shared" si="15"/>
        <v xml:space="preserve"> </v>
      </c>
    </row>
    <row r="988" spans="20:20" x14ac:dyDescent="0.25">
      <c r="T988" s="23" t="str">
        <f t="shared" si="15"/>
        <v xml:space="preserve"> </v>
      </c>
    </row>
    <row r="989" spans="20:20" x14ac:dyDescent="0.25">
      <c r="T989" s="23" t="str">
        <f t="shared" ref="T989:T1052" si="16">IFERROR(IF(A989&gt;0,MOD(A989,1)," "),0)</f>
        <v xml:space="preserve"> </v>
      </c>
    </row>
    <row r="990" spans="20:20" x14ac:dyDescent="0.25">
      <c r="T990" s="23" t="str">
        <f t="shared" si="16"/>
        <v xml:space="preserve"> </v>
      </c>
    </row>
    <row r="991" spans="20:20" x14ac:dyDescent="0.25">
      <c r="T991" s="23" t="str">
        <f t="shared" si="16"/>
        <v xml:space="preserve"> </v>
      </c>
    </row>
    <row r="992" spans="20:20" x14ac:dyDescent="0.25">
      <c r="T992" s="23" t="str">
        <f t="shared" si="16"/>
        <v xml:space="preserve"> </v>
      </c>
    </row>
    <row r="993" spans="20:20" x14ac:dyDescent="0.25">
      <c r="T993" s="23" t="str">
        <f t="shared" si="16"/>
        <v xml:space="preserve"> </v>
      </c>
    </row>
    <row r="994" spans="20:20" x14ac:dyDescent="0.25">
      <c r="T994" s="23" t="str">
        <f t="shared" si="16"/>
        <v xml:space="preserve"> </v>
      </c>
    </row>
    <row r="995" spans="20:20" x14ac:dyDescent="0.25">
      <c r="T995" s="23" t="str">
        <f t="shared" si="16"/>
        <v xml:space="preserve"> </v>
      </c>
    </row>
    <row r="996" spans="20:20" x14ac:dyDescent="0.25">
      <c r="T996" s="23" t="str">
        <f t="shared" si="16"/>
        <v xml:space="preserve"> </v>
      </c>
    </row>
    <row r="997" spans="20:20" x14ac:dyDescent="0.25">
      <c r="T997" s="23" t="str">
        <f t="shared" si="16"/>
        <v xml:space="preserve"> </v>
      </c>
    </row>
    <row r="998" spans="20:20" x14ac:dyDescent="0.25">
      <c r="T998" s="23" t="str">
        <f t="shared" si="16"/>
        <v xml:space="preserve"> </v>
      </c>
    </row>
    <row r="999" spans="20:20" x14ac:dyDescent="0.25">
      <c r="T999" s="23" t="str">
        <f t="shared" si="16"/>
        <v xml:space="preserve"> </v>
      </c>
    </row>
    <row r="1000" spans="20:20" x14ac:dyDescent="0.25">
      <c r="T1000" s="23" t="str">
        <f t="shared" si="16"/>
        <v xml:space="preserve"> </v>
      </c>
    </row>
    <row r="1001" spans="20:20" x14ac:dyDescent="0.25">
      <c r="T1001" s="23" t="str">
        <f t="shared" si="16"/>
        <v xml:space="preserve"> </v>
      </c>
    </row>
    <row r="1002" spans="20:20" x14ac:dyDescent="0.25">
      <c r="T1002" s="23" t="str">
        <f t="shared" si="16"/>
        <v xml:space="preserve"> </v>
      </c>
    </row>
    <row r="1003" spans="20:20" x14ac:dyDescent="0.25">
      <c r="T1003" s="23" t="str">
        <f t="shared" si="16"/>
        <v xml:space="preserve"> </v>
      </c>
    </row>
    <row r="1004" spans="20:20" x14ac:dyDescent="0.25">
      <c r="T1004" s="23" t="str">
        <f t="shared" si="16"/>
        <v xml:space="preserve"> </v>
      </c>
    </row>
    <row r="1005" spans="20:20" x14ac:dyDescent="0.25">
      <c r="T1005" s="23" t="str">
        <f t="shared" si="16"/>
        <v xml:space="preserve"> </v>
      </c>
    </row>
    <row r="1006" spans="20:20" x14ac:dyDescent="0.25">
      <c r="T1006" s="23" t="str">
        <f t="shared" si="16"/>
        <v xml:space="preserve"> </v>
      </c>
    </row>
    <row r="1007" spans="20:20" x14ac:dyDescent="0.25">
      <c r="T1007" s="23" t="str">
        <f t="shared" si="16"/>
        <v xml:space="preserve"> </v>
      </c>
    </row>
    <row r="1008" spans="20:20" x14ac:dyDescent="0.25">
      <c r="T1008" s="23" t="str">
        <f t="shared" si="16"/>
        <v xml:space="preserve"> </v>
      </c>
    </row>
    <row r="1009" spans="20:20" x14ac:dyDescent="0.25">
      <c r="T1009" s="23" t="str">
        <f t="shared" si="16"/>
        <v xml:space="preserve"> </v>
      </c>
    </row>
    <row r="1010" spans="20:20" x14ac:dyDescent="0.25">
      <c r="T1010" s="23" t="str">
        <f t="shared" si="16"/>
        <v xml:space="preserve"> </v>
      </c>
    </row>
    <row r="1011" spans="20:20" x14ac:dyDescent="0.25">
      <c r="T1011" s="23" t="str">
        <f t="shared" si="16"/>
        <v xml:space="preserve"> </v>
      </c>
    </row>
    <row r="1012" spans="20:20" x14ac:dyDescent="0.25">
      <c r="T1012" s="23" t="str">
        <f t="shared" si="16"/>
        <v xml:space="preserve"> </v>
      </c>
    </row>
    <row r="1013" spans="20:20" x14ac:dyDescent="0.25">
      <c r="T1013" s="23" t="str">
        <f t="shared" si="16"/>
        <v xml:space="preserve"> </v>
      </c>
    </row>
    <row r="1014" spans="20:20" x14ac:dyDescent="0.25">
      <c r="T1014" s="23" t="str">
        <f t="shared" si="16"/>
        <v xml:space="preserve"> </v>
      </c>
    </row>
    <row r="1015" spans="20:20" x14ac:dyDescent="0.25">
      <c r="T1015" s="23" t="str">
        <f t="shared" si="16"/>
        <v xml:space="preserve"> </v>
      </c>
    </row>
    <row r="1016" spans="20:20" x14ac:dyDescent="0.25">
      <c r="T1016" s="23" t="str">
        <f t="shared" si="16"/>
        <v xml:space="preserve"> </v>
      </c>
    </row>
    <row r="1017" spans="20:20" x14ac:dyDescent="0.25">
      <c r="T1017" s="23" t="str">
        <f t="shared" si="16"/>
        <v xml:space="preserve"> </v>
      </c>
    </row>
    <row r="1018" spans="20:20" x14ac:dyDescent="0.25">
      <c r="T1018" s="23" t="str">
        <f t="shared" si="16"/>
        <v xml:space="preserve"> </v>
      </c>
    </row>
    <row r="1019" spans="20:20" x14ac:dyDescent="0.25">
      <c r="T1019" s="23" t="str">
        <f t="shared" si="16"/>
        <v xml:space="preserve"> </v>
      </c>
    </row>
    <row r="1020" spans="20:20" x14ac:dyDescent="0.25">
      <c r="T1020" s="23" t="str">
        <f t="shared" si="16"/>
        <v xml:space="preserve"> </v>
      </c>
    </row>
    <row r="1021" spans="20:20" x14ac:dyDescent="0.25">
      <c r="T1021" s="23" t="str">
        <f t="shared" si="16"/>
        <v xml:space="preserve"> </v>
      </c>
    </row>
    <row r="1022" spans="20:20" x14ac:dyDescent="0.25">
      <c r="T1022" s="23" t="str">
        <f t="shared" si="16"/>
        <v xml:space="preserve"> </v>
      </c>
    </row>
    <row r="1023" spans="20:20" x14ac:dyDescent="0.25">
      <c r="T1023" s="23" t="str">
        <f t="shared" si="16"/>
        <v xml:space="preserve"> </v>
      </c>
    </row>
    <row r="1024" spans="20:20" x14ac:dyDescent="0.25">
      <c r="T1024" s="23" t="str">
        <f t="shared" si="16"/>
        <v xml:space="preserve"> </v>
      </c>
    </row>
    <row r="1025" spans="20:20" x14ac:dyDescent="0.25">
      <c r="T1025" s="23" t="str">
        <f t="shared" si="16"/>
        <v xml:space="preserve"> </v>
      </c>
    </row>
    <row r="1026" spans="20:20" x14ac:dyDescent="0.25">
      <c r="T1026" s="23" t="str">
        <f t="shared" si="16"/>
        <v xml:space="preserve"> </v>
      </c>
    </row>
    <row r="1027" spans="20:20" x14ac:dyDescent="0.25">
      <c r="T1027" s="23" t="str">
        <f t="shared" si="16"/>
        <v xml:space="preserve"> </v>
      </c>
    </row>
    <row r="1028" spans="20:20" x14ac:dyDescent="0.25">
      <c r="T1028" s="23" t="str">
        <f t="shared" si="16"/>
        <v xml:space="preserve"> </v>
      </c>
    </row>
    <row r="1029" spans="20:20" x14ac:dyDescent="0.25">
      <c r="T1029" s="23" t="str">
        <f t="shared" si="16"/>
        <v xml:space="preserve"> </v>
      </c>
    </row>
    <row r="1030" spans="20:20" x14ac:dyDescent="0.25">
      <c r="T1030" s="23" t="str">
        <f t="shared" si="16"/>
        <v xml:space="preserve"> </v>
      </c>
    </row>
    <row r="1031" spans="20:20" x14ac:dyDescent="0.25">
      <c r="T1031" s="23" t="str">
        <f t="shared" si="16"/>
        <v xml:space="preserve"> </v>
      </c>
    </row>
    <row r="1032" spans="20:20" x14ac:dyDescent="0.25">
      <c r="T1032" s="23" t="str">
        <f t="shared" si="16"/>
        <v xml:space="preserve"> </v>
      </c>
    </row>
    <row r="1033" spans="20:20" x14ac:dyDescent="0.25">
      <c r="T1033" s="23" t="str">
        <f t="shared" si="16"/>
        <v xml:space="preserve"> </v>
      </c>
    </row>
    <row r="1034" spans="20:20" x14ac:dyDescent="0.25">
      <c r="T1034" s="23" t="str">
        <f t="shared" si="16"/>
        <v xml:space="preserve"> </v>
      </c>
    </row>
    <row r="1035" spans="20:20" x14ac:dyDescent="0.25">
      <c r="T1035" s="23" t="str">
        <f t="shared" si="16"/>
        <v xml:space="preserve"> </v>
      </c>
    </row>
    <row r="1036" spans="20:20" x14ac:dyDescent="0.25">
      <c r="T1036" s="23" t="str">
        <f t="shared" si="16"/>
        <v xml:space="preserve"> </v>
      </c>
    </row>
    <row r="1037" spans="20:20" x14ac:dyDescent="0.25">
      <c r="T1037" s="23" t="str">
        <f t="shared" si="16"/>
        <v xml:space="preserve"> </v>
      </c>
    </row>
    <row r="1038" spans="20:20" x14ac:dyDescent="0.25">
      <c r="T1038" s="23" t="str">
        <f t="shared" si="16"/>
        <v xml:space="preserve"> </v>
      </c>
    </row>
    <row r="1039" spans="20:20" x14ac:dyDescent="0.25">
      <c r="T1039" s="23" t="str">
        <f t="shared" si="16"/>
        <v xml:space="preserve"> </v>
      </c>
    </row>
    <row r="1040" spans="20:20" x14ac:dyDescent="0.25">
      <c r="T1040" s="23" t="str">
        <f t="shared" si="16"/>
        <v xml:space="preserve"> </v>
      </c>
    </row>
    <row r="1041" spans="20:20" x14ac:dyDescent="0.25">
      <c r="T1041" s="23" t="str">
        <f t="shared" si="16"/>
        <v xml:space="preserve"> </v>
      </c>
    </row>
    <row r="1042" spans="20:20" x14ac:dyDescent="0.25">
      <c r="T1042" s="23" t="str">
        <f t="shared" si="16"/>
        <v xml:space="preserve"> </v>
      </c>
    </row>
    <row r="1043" spans="20:20" x14ac:dyDescent="0.25">
      <c r="T1043" s="23" t="str">
        <f t="shared" si="16"/>
        <v xml:space="preserve"> </v>
      </c>
    </row>
    <row r="1044" spans="20:20" x14ac:dyDescent="0.25">
      <c r="T1044" s="23" t="str">
        <f t="shared" si="16"/>
        <v xml:space="preserve"> </v>
      </c>
    </row>
    <row r="1045" spans="20:20" x14ac:dyDescent="0.25">
      <c r="T1045" s="23" t="str">
        <f t="shared" si="16"/>
        <v xml:space="preserve"> </v>
      </c>
    </row>
    <row r="1046" spans="20:20" x14ac:dyDescent="0.25">
      <c r="T1046" s="23" t="str">
        <f t="shared" si="16"/>
        <v xml:space="preserve"> </v>
      </c>
    </row>
    <row r="1047" spans="20:20" x14ac:dyDescent="0.25">
      <c r="T1047" s="23" t="str">
        <f t="shared" si="16"/>
        <v xml:space="preserve"> </v>
      </c>
    </row>
    <row r="1048" spans="20:20" x14ac:dyDescent="0.25">
      <c r="T1048" s="23" t="str">
        <f t="shared" si="16"/>
        <v xml:space="preserve"> </v>
      </c>
    </row>
    <row r="1049" spans="20:20" x14ac:dyDescent="0.25">
      <c r="T1049" s="23" t="str">
        <f t="shared" si="16"/>
        <v xml:space="preserve"> </v>
      </c>
    </row>
    <row r="1050" spans="20:20" x14ac:dyDescent="0.25">
      <c r="T1050" s="23" t="str">
        <f t="shared" si="16"/>
        <v xml:space="preserve"> </v>
      </c>
    </row>
    <row r="1051" spans="20:20" x14ac:dyDescent="0.25">
      <c r="T1051" s="23" t="str">
        <f t="shared" si="16"/>
        <v xml:space="preserve"> </v>
      </c>
    </row>
    <row r="1052" spans="20:20" x14ac:dyDescent="0.25">
      <c r="T1052" s="23" t="str">
        <f t="shared" si="16"/>
        <v xml:space="preserve"> </v>
      </c>
    </row>
    <row r="1053" spans="20:20" x14ac:dyDescent="0.25">
      <c r="T1053" s="23" t="str">
        <f t="shared" ref="T1053:T1116" si="17">IFERROR(IF(A1053&gt;0,MOD(A1053,1)," "),0)</f>
        <v xml:space="preserve"> </v>
      </c>
    </row>
    <row r="1054" spans="20:20" x14ac:dyDescent="0.25">
      <c r="T1054" s="23" t="str">
        <f t="shared" si="17"/>
        <v xml:space="preserve"> </v>
      </c>
    </row>
    <row r="1055" spans="20:20" x14ac:dyDescent="0.25">
      <c r="T1055" s="23" t="str">
        <f t="shared" si="17"/>
        <v xml:space="preserve"> </v>
      </c>
    </row>
    <row r="1056" spans="20:20" x14ac:dyDescent="0.25">
      <c r="T1056" s="23" t="str">
        <f t="shared" si="17"/>
        <v xml:space="preserve"> </v>
      </c>
    </row>
    <row r="1057" spans="20:20" x14ac:dyDescent="0.25">
      <c r="T1057" s="23" t="str">
        <f t="shared" si="17"/>
        <v xml:space="preserve"> </v>
      </c>
    </row>
    <row r="1058" spans="20:20" x14ac:dyDescent="0.25">
      <c r="T1058" s="23" t="str">
        <f t="shared" si="17"/>
        <v xml:space="preserve"> </v>
      </c>
    </row>
    <row r="1059" spans="20:20" x14ac:dyDescent="0.25">
      <c r="T1059" s="23" t="str">
        <f t="shared" si="17"/>
        <v xml:space="preserve"> </v>
      </c>
    </row>
    <row r="1060" spans="20:20" x14ac:dyDescent="0.25">
      <c r="T1060" s="23" t="str">
        <f t="shared" si="17"/>
        <v xml:space="preserve"> </v>
      </c>
    </row>
    <row r="1061" spans="20:20" x14ac:dyDescent="0.25">
      <c r="T1061" s="23" t="str">
        <f t="shared" si="17"/>
        <v xml:space="preserve"> </v>
      </c>
    </row>
    <row r="1062" spans="20:20" x14ac:dyDescent="0.25">
      <c r="T1062" s="23" t="str">
        <f t="shared" si="17"/>
        <v xml:space="preserve"> </v>
      </c>
    </row>
    <row r="1063" spans="20:20" x14ac:dyDescent="0.25">
      <c r="T1063" s="23" t="str">
        <f t="shared" si="17"/>
        <v xml:space="preserve"> </v>
      </c>
    </row>
    <row r="1064" spans="20:20" x14ac:dyDescent="0.25">
      <c r="T1064" s="23" t="str">
        <f t="shared" si="17"/>
        <v xml:space="preserve"> </v>
      </c>
    </row>
    <row r="1065" spans="20:20" x14ac:dyDescent="0.25">
      <c r="T1065" s="23" t="str">
        <f t="shared" si="17"/>
        <v xml:space="preserve"> </v>
      </c>
    </row>
    <row r="1066" spans="20:20" x14ac:dyDescent="0.25">
      <c r="T1066" s="23" t="str">
        <f t="shared" si="17"/>
        <v xml:space="preserve"> </v>
      </c>
    </row>
    <row r="1067" spans="20:20" x14ac:dyDescent="0.25">
      <c r="T1067" s="23" t="str">
        <f t="shared" si="17"/>
        <v xml:space="preserve"> </v>
      </c>
    </row>
    <row r="1068" spans="20:20" x14ac:dyDescent="0.25">
      <c r="T1068" s="23" t="str">
        <f t="shared" si="17"/>
        <v xml:space="preserve"> </v>
      </c>
    </row>
    <row r="1069" spans="20:20" x14ac:dyDescent="0.25">
      <c r="T1069" s="23" t="str">
        <f t="shared" si="17"/>
        <v xml:space="preserve"> </v>
      </c>
    </row>
    <row r="1070" spans="20:20" x14ac:dyDescent="0.25">
      <c r="T1070" s="23" t="str">
        <f t="shared" si="17"/>
        <v xml:space="preserve"> </v>
      </c>
    </row>
    <row r="1071" spans="20:20" x14ac:dyDescent="0.25">
      <c r="T1071" s="23" t="str">
        <f t="shared" si="17"/>
        <v xml:space="preserve"> </v>
      </c>
    </row>
    <row r="1072" spans="20:20" x14ac:dyDescent="0.25">
      <c r="T1072" s="23" t="str">
        <f t="shared" si="17"/>
        <v xml:space="preserve"> </v>
      </c>
    </row>
    <row r="1073" spans="20:20" x14ac:dyDescent="0.25">
      <c r="T1073" s="23" t="str">
        <f t="shared" si="17"/>
        <v xml:space="preserve"> </v>
      </c>
    </row>
    <row r="1074" spans="20:20" x14ac:dyDescent="0.25">
      <c r="T1074" s="23" t="str">
        <f t="shared" si="17"/>
        <v xml:space="preserve"> </v>
      </c>
    </row>
    <row r="1075" spans="20:20" x14ac:dyDescent="0.25">
      <c r="T1075" s="23" t="str">
        <f t="shared" si="17"/>
        <v xml:space="preserve"> </v>
      </c>
    </row>
    <row r="1076" spans="20:20" x14ac:dyDescent="0.25">
      <c r="T1076" s="23" t="str">
        <f t="shared" si="17"/>
        <v xml:space="preserve"> </v>
      </c>
    </row>
    <row r="1077" spans="20:20" x14ac:dyDescent="0.25">
      <c r="T1077" s="23" t="str">
        <f t="shared" si="17"/>
        <v xml:space="preserve"> </v>
      </c>
    </row>
    <row r="1078" spans="20:20" x14ac:dyDescent="0.25">
      <c r="T1078" s="23" t="str">
        <f t="shared" si="17"/>
        <v xml:space="preserve"> </v>
      </c>
    </row>
    <row r="1079" spans="20:20" x14ac:dyDescent="0.25">
      <c r="T1079" s="23" t="str">
        <f t="shared" si="17"/>
        <v xml:space="preserve"> </v>
      </c>
    </row>
    <row r="1080" spans="20:20" x14ac:dyDescent="0.25">
      <c r="T1080" s="23" t="str">
        <f t="shared" si="17"/>
        <v xml:space="preserve"> </v>
      </c>
    </row>
    <row r="1081" spans="20:20" x14ac:dyDescent="0.25">
      <c r="T1081" s="23" t="str">
        <f t="shared" si="17"/>
        <v xml:space="preserve"> </v>
      </c>
    </row>
    <row r="1082" spans="20:20" x14ac:dyDescent="0.25">
      <c r="T1082" s="23" t="str">
        <f t="shared" si="17"/>
        <v xml:space="preserve"> </v>
      </c>
    </row>
    <row r="1083" spans="20:20" x14ac:dyDescent="0.25">
      <c r="T1083" s="23" t="str">
        <f t="shared" si="17"/>
        <v xml:space="preserve"> </v>
      </c>
    </row>
    <row r="1084" spans="20:20" x14ac:dyDescent="0.25">
      <c r="T1084" s="23" t="str">
        <f t="shared" si="17"/>
        <v xml:space="preserve"> </v>
      </c>
    </row>
    <row r="1085" spans="20:20" x14ac:dyDescent="0.25">
      <c r="T1085" s="23" t="str">
        <f t="shared" si="17"/>
        <v xml:space="preserve"> </v>
      </c>
    </row>
    <row r="1086" spans="20:20" x14ac:dyDescent="0.25">
      <c r="T1086" s="23" t="str">
        <f t="shared" si="17"/>
        <v xml:space="preserve"> </v>
      </c>
    </row>
    <row r="1087" spans="20:20" x14ac:dyDescent="0.25">
      <c r="T1087" s="23" t="str">
        <f t="shared" si="17"/>
        <v xml:space="preserve"> </v>
      </c>
    </row>
    <row r="1088" spans="20:20" x14ac:dyDescent="0.25">
      <c r="T1088" s="23" t="str">
        <f t="shared" si="17"/>
        <v xml:space="preserve"> </v>
      </c>
    </row>
    <row r="1089" spans="20:20" x14ac:dyDescent="0.25">
      <c r="T1089" s="23" t="str">
        <f t="shared" si="17"/>
        <v xml:space="preserve"> </v>
      </c>
    </row>
    <row r="1090" spans="20:20" x14ac:dyDescent="0.25">
      <c r="T1090" s="23" t="str">
        <f t="shared" si="17"/>
        <v xml:space="preserve"> </v>
      </c>
    </row>
    <row r="1091" spans="20:20" x14ac:dyDescent="0.25">
      <c r="T1091" s="23" t="str">
        <f t="shared" si="17"/>
        <v xml:space="preserve"> </v>
      </c>
    </row>
    <row r="1092" spans="20:20" x14ac:dyDescent="0.25">
      <c r="T1092" s="23" t="str">
        <f t="shared" si="17"/>
        <v xml:space="preserve"> </v>
      </c>
    </row>
    <row r="1093" spans="20:20" x14ac:dyDescent="0.25">
      <c r="T1093" s="23" t="str">
        <f t="shared" si="17"/>
        <v xml:space="preserve"> </v>
      </c>
    </row>
    <row r="1094" spans="20:20" x14ac:dyDescent="0.25">
      <c r="T1094" s="23" t="str">
        <f t="shared" si="17"/>
        <v xml:space="preserve"> </v>
      </c>
    </row>
    <row r="1095" spans="20:20" x14ac:dyDescent="0.25">
      <c r="T1095" s="23" t="str">
        <f t="shared" si="17"/>
        <v xml:space="preserve"> </v>
      </c>
    </row>
    <row r="1096" spans="20:20" x14ac:dyDescent="0.25">
      <c r="T1096" s="23" t="str">
        <f t="shared" si="17"/>
        <v xml:space="preserve"> </v>
      </c>
    </row>
    <row r="1097" spans="20:20" x14ac:dyDescent="0.25">
      <c r="T1097" s="23" t="str">
        <f t="shared" si="17"/>
        <v xml:space="preserve"> </v>
      </c>
    </row>
    <row r="1098" spans="20:20" x14ac:dyDescent="0.25">
      <c r="T1098" s="23" t="str">
        <f t="shared" si="17"/>
        <v xml:space="preserve"> </v>
      </c>
    </row>
    <row r="1099" spans="20:20" x14ac:dyDescent="0.25">
      <c r="T1099" s="23" t="str">
        <f t="shared" si="17"/>
        <v xml:space="preserve"> </v>
      </c>
    </row>
    <row r="1100" spans="20:20" x14ac:dyDescent="0.25">
      <c r="T1100" s="23" t="str">
        <f t="shared" si="17"/>
        <v xml:space="preserve"> </v>
      </c>
    </row>
    <row r="1101" spans="20:20" x14ac:dyDescent="0.25">
      <c r="T1101" s="23" t="str">
        <f t="shared" si="17"/>
        <v xml:space="preserve"> </v>
      </c>
    </row>
    <row r="1102" spans="20:20" x14ac:dyDescent="0.25">
      <c r="T1102" s="23" t="str">
        <f t="shared" si="17"/>
        <v xml:space="preserve"> </v>
      </c>
    </row>
    <row r="1103" spans="20:20" x14ac:dyDescent="0.25">
      <c r="T1103" s="23" t="str">
        <f t="shared" si="17"/>
        <v xml:space="preserve"> </v>
      </c>
    </row>
    <row r="1104" spans="20:20" x14ac:dyDescent="0.25">
      <c r="T1104" s="23" t="str">
        <f t="shared" si="17"/>
        <v xml:space="preserve"> </v>
      </c>
    </row>
    <row r="1105" spans="20:20" x14ac:dyDescent="0.25">
      <c r="T1105" s="23" t="str">
        <f t="shared" si="17"/>
        <v xml:space="preserve"> </v>
      </c>
    </row>
    <row r="1106" spans="20:20" x14ac:dyDescent="0.25">
      <c r="T1106" s="23" t="str">
        <f t="shared" si="17"/>
        <v xml:space="preserve"> </v>
      </c>
    </row>
    <row r="1107" spans="20:20" x14ac:dyDescent="0.25">
      <c r="T1107" s="23" t="str">
        <f t="shared" si="17"/>
        <v xml:space="preserve"> </v>
      </c>
    </row>
    <row r="1108" spans="20:20" x14ac:dyDescent="0.25">
      <c r="T1108" s="23" t="str">
        <f t="shared" si="17"/>
        <v xml:space="preserve"> </v>
      </c>
    </row>
    <row r="1109" spans="20:20" x14ac:dyDescent="0.25">
      <c r="T1109" s="23" t="str">
        <f t="shared" si="17"/>
        <v xml:space="preserve"> </v>
      </c>
    </row>
    <row r="1110" spans="20:20" x14ac:dyDescent="0.25">
      <c r="T1110" s="23" t="str">
        <f t="shared" si="17"/>
        <v xml:space="preserve"> </v>
      </c>
    </row>
    <row r="1111" spans="20:20" x14ac:dyDescent="0.25">
      <c r="T1111" s="23" t="str">
        <f t="shared" si="17"/>
        <v xml:space="preserve"> </v>
      </c>
    </row>
    <row r="1112" spans="20:20" x14ac:dyDescent="0.25">
      <c r="T1112" s="23" t="str">
        <f t="shared" si="17"/>
        <v xml:space="preserve"> </v>
      </c>
    </row>
    <row r="1113" spans="20:20" x14ac:dyDescent="0.25">
      <c r="T1113" s="23" t="str">
        <f t="shared" si="17"/>
        <v xml:space="preserve"> </v>
      </c>
    </row>
    <row r="1114" spans="20:20" x14ac:dyDescent="0.25">
      <c r="T1114" s="23" t="str">
        <f t="shared" si="17"/>
        <v xml:space="preserve"> </v>
      </c>
    </row>
    <row r="1115" spans="20:20" x14ac:dyDescent="0.25">
      <c r="T1115" s="23" t="str">
        <f t="shared" si="17"/>
        <v xml:space="preserve"> </v>
      </c>
    </row>
    <row r="1116" spans="20:20" x14ac:dyDescent="0.25">
      <c r="T1116" s="23" t="str">
        <f t="shared" si="17"/>
        <v xml:space="preserve"> </v>
      </c>
    </row>
    <row r="1117" spans="20:20" x14ac:dyDescent="0.25">
      <c r="T1117" s="23" t="str">
        <f t="shared" ref="T1117:T1151" si="18">IFERROR(IF(A1117&gt;0,MOD(A1117,1)," "),0)</f>
        <v xml:space="preserve"> </v>
      </c>
    </row>
    <row r="1118" spans="20:20" x14ac:dyDescent="0.25">
      <c r="T1118" s="23" t="str">
        <f t="shared" si="18"/>
        <v xml:space="preserve"> </v>
      </c>
    </row>
    <row r="1119" spans="20:20" x14ac:dyDescent="0.25">
      <c r="T1119" s="23" t="str">
        <f t="shared" si="18"/>
        <v xml:space="preserve"> </v>
      </c>
    </row>
    <row r="1120" spans="20:20" x14ac:dyDescent="0.25">
      <c r="T1120" s="23" t="str">
        <f t="shared" si="18"/>
        <v xml:space="preserve"> </v>
      </c>
    </row>
    <row r="1121" spans="20:20" x14ac:dyDescent="0.25">
      <c r="T1121" s="23" t="str">
        <f t="shared" si="18"/>
        <v xml:space="preserve"> </v>
      </c>
    </row>
    <row r="1122" spans="20:20" x14ac:dyDescent="0.25">
      <c r="T1122" s="23" t="str">
        <f t="shared" si="18"/>
        <v xml:space="preserve"> </v>
      </c>
    </row>
    <row r="1123" spans="20:20" x14ac:dyDescent="0.25">
      <c r="T1123" s="23" t="str">
        <f t="shared" si="18"/>
        <v xml:space="preserve"> </v>
      </c>
    </row>
    <row r="1124" spans="20:20" x14ac:dyDescent="0.25">
      <c r="T1124" s="23" t="str">
        <f t="shared" si="18"/>
        <v xml:space="preserve"> </v>
      </c>
    </row>
    <row r="1125" spans="20:20" x14ac:dyDescent="0.25">
      <c r="T1125" s="23" t="str">
        <f t="shared" si="18"/>
        <v xml:space="preserve"> </v>
      </c>
    </row>
    <row r="1126" spans="20:20" x14ac:dyDescent="0.25">
      <c r="T1126" s="23" t="str">
        <f t="shared" si="18"/>
        <v xml:space="preserve"> </v>
      </c>
    </row>
    <row r="1127" spans="20:20" x14ac:dyDescent="0.25">
      <c r="T1127" s="23" t="str">
        <f t="shared" si="18"/>
        <v xml:space="preserve"> </v>
      </c>
    </row>
    <row r="1128" spans="20:20" x14ac:dyDescent="0.25">
      <c r="T1128" s="23" t="str">
        <f t="shared" si="18"/>
        <v xml:space="preserve"> </v>
      </c>
    </row>
    <row r="1129" spans="20:20" x14ac:dyDescent="0.25">
      <c r="T1129" s="23" t="str">
        <f t="shared" si="18"/>
        <v xml:space="preserve"> </v>
      </c>
    </row>
    <row r="1130" spans="20:20" x14ac:dyDescent="0.25">
      <c r="T1130" s="23" t="str">
        <f t="shared" si="18"/>
        <v xml:space="preserve"> </v>
      </c>
    </row>
    <row r="1131" spans="20:20" x14ac:dyDescent="0.25">
      <c r="T1131" s="23" t="str">
        <f t="shared" si="18"/>
        <v xml:space="preserve"> </v>
      </c>
    </row>
    <row r="1132" spans="20:20" x14ac:dyDescent="0.25">
      <c r="T1132" s="23" t="str">
        <f t="shared" si="18"/>
        <v xml:space="preserve"> </v>
      </c>
    </row>
    <row r="1133" spans="20:20" x14ac:dyDescent="0.25">
      <c r="T1133" s="23" t="str">
        <f t="shared" si="18"/>
        <v xml:space="preserve"> </v>
      </c>
    </row>
    <row r="1134" spans="20:20" x14ac:dyDescent="0.25">
      <c r="T1134" s="23" t="str">
        <f t="shared" si="18"/>
        <v xml:space="preserve"> </v>
      </c>
    </row>
    <row r="1135" spans="20:20" x14ac:dyDescent="0.25">
      <c r="T1135" s="23" t="str">
        <f t="shared" si="18"/>
        <v xml:space="preserve"> </v>
      </c>
    </row>
    <row r="1136" spans="20:20" x14ac:dyDescent="0.25">
      <c r="T1136" s="23" t="str">
        <f t="shared" si="18"/>
        <v xml:space="preserve"> </v>
      </c>
    </row>
    <row r="1137" spans="20:20" x14ac:dyDescent="0.25">
      <c r="T1137" s="23" t="str">
        <f t="shared" si="18"/>
        <v xml:space="preserve"> </v>
      </c>
    </row>
    <row r="1138" spans="20:20" x14ac:dyDescent="0.25">
      <c r="T1138" s="23" t="str">
        <f t="shared" si="18"/>
        <v xml:space="preserve"> </v>
      </c>
    </row>
    <row r="1139" spans="20:20" x14ac:dyDescent="0.25">
      <c r="T1139" s="23" t="str">
        <f t="shared" si="18"/>
        <v xml:space="preserve"> </v>
      </c>
    </row>
    <row r="1140" spans="20:20" x14ac:dyDescent="0.25">
      <c r="T1140" s="23" t="str">
        <f t="shared" si="18"/>
        <v xml:space="preserve"> </v>
      </c>
    </row>
    <row r="1141" spans="20:20" x14ac:dyDescent="0.25">
      <c r="T1141" s="23" t="str">
        <f t="shared" si="18"/>
        <v xml:space="preserve"> </v>
      </c>
    </row>
    <row r="1142" spans="20:20" x14ac:dyDescent="0.25">
      <c r="T1142" s="23" t="str">
        <f t="shared" si="18"/>
        <v xml:space="preserve"> </v>
      </c>
    </row>
    <row r="1143" spans="20:20" x14ac:dyDescent="0.25">
      <c r="T1143" s="23" t="str">
        <f t="shared" si="18"/>
        <v xml:space="preserve"> </v>
      </c>
    </row>
    <row r="1144" spans="20:20" x14ac:dyDescent="0.25">
      <c r="T1144" s="23" t="str">
        <f t="shared" si="18"/>
        <v xml:space="preserve"> </v>
      </c>
    </row>
    <row r="1145" spans="20:20" x14ac:dyDescent="0.25">
      <c r="T1145" s="23" t="str">
        <f t="shared" si="18"/>
        <v xml:space="preserve"> </v>
      </c>
    </row>
    <row r="1146" spans="20:20" x14ac:dyDescent="0.25">
      <c r="T1146" s="23" t="str">
        <f t="shared" si="18"/>
        <v xml:space="preserve"> </v>
      </c>
    </row>
    <row r="1147" spans="20:20" x14ac:dyDescent="0.25">
      <c r="T1147" s="23" t="str">
        <f t="shared" si="18"/>
        <v xml:space="preserve"> </v>
      </c>
    </row>
    <row r="1148" spans="20:20" x14ac:dyDescent="0.25">
      <c r="T1148" s="23" t="str">
        <f t="shared" si="18"/>
        <v xml:space="preserve"> </v>
      </c>
    </row>
    <row r="1149" spans="20:20" x14ac:dyDescent="0.25">
      <c r="T1149" s="23" t="str">
        <f t="shared" si="18"/>
        <v xml:space="preserve"> </v>
      </c>
    </row>
    <row r="1150" spans="20:20" x14ac:dyDescent="0.25">
      <c r="T1150" s="23" t="str">
        <f t="shared" si="18"/>
        <v xml:space="preserve"> </v>
      </c>
    </row>
    <row r="1151" spans="20:20" x14ac:dyDescent="0.25">
      <c r="T1151" s="23" t="str">
        <f t="shared" si="18"/>
        <v xml:space="preserve"> </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workbookViewId="0">
      <selection activeCell="C35" sqref="C35"/>
    </sheetView>
  </sheetViews>
  <sheetFormatPr defaultRowHeight="15" x14ac:dyDescent="0.25"/>
  <cols>
    <col min="1" max="1" width="22.5703125" customWidth="1"/>
    <col min="2" max="2" width="11.42578125" customWidth="1"/>
    <col min="3" max="3" width="31.5703125" customWidth="1"/>
    <col min="4" max="4" width="45.85546875" customWidth="1"/>
    <col min="6" max="6" width="26" customWidth="1"/>
    <col min="7" max="7" width="42.140625" customWidth="1"/>
  </cols>
  <sheetData>
    <row r="1" spans="1:7" ht="15.75" thickBot="1" x14ac:dyDescent="0.3"/>
    <row r="2" spans="1:7" ht="30.75" customHeight="1" x14ac:dyDescent="0.25">
      <c r="A2" s="33" t="s">
        <v>28</v>
      </c>
      <c r="B2" s="33" t="s">
        <v>98</v>
      </c>
      <c r="C2" s="33" t="s">
        <v>99</v>
      </c>
      <c r="D2" s="33" t="s">
        <v>100</v>
      </c>
      <c r="F2" s="55" t="s">
        <v>30</v>
      </c>
      <c r="G2" s="55"/>
    </row>
    <row r="3" spans="1:7" ht="30" x14ac:dyDescent="0.25">
      <c r="A3" s="32" t="str">
        <f>'BMP Reduction Factors'!A3</f>
        <v>VEGETATED FILTER STRIP 30</v>
      </c>
      <c r="B3" s="32">
        <f>'BMP Reduction Factors'!B3</f>
        <v>0.84</v>
      </c>
      <c r="C3" s="32"/>
      <c r="D3" s="32"/>
      <c r="F3" s="56"/>
      <c r="G3" s="56"/>
    </row>
    <row r="4" spans="1:7" ht="30" x14ac:dyDescent="0.25">
      <c r="A4" s="32" t="str">
        <f>'BMP Reduction Factors'!A4</f>
        <v>VEGETATED FILTER STRIP &gt;30</v>
      </c>
      <c r="B4" s="32">
        <f>'BMP Reduction Factors'!B4</f>
        <v>0.84</v>
      </c>
      <c r="C4" s="32"/>
      <c r="D4" s="32"/>
      <c r="F4" s="56"/>
      <c r="G4" s="56"/>
    </row>
    <row r="5" spans="1:7" ht="30" x14ac:dyDescent="0.25">
      <c r="A5" s="32" t="str">
        <f>'BMP Reduction Factors'!A5</f>
        <v>SEDIMENT PONDS/BASINS</v>
      </c>
      <c r="B5" s="32">
        <f>'BMP Reduction Factors'!B5</f>
        <v>0.8</v>
      </c>
      <c r="C5" s="32"/>
      <c r="D5" s="32"/>
      <c r="F5" s="56"/>
      <c r="G5" s="56"/>
    </row>
    <row r="6" spans="1:7" ht="30" x14ac:dyDescent="0.25">
      <c r="A6" s="32" t="str">
        <f>'BMP Reduction Factors'!A6</f>
        <v>STORMWATER WETLANDS</v>
      </c>
      <c r="B6" s="32">
        <f>'BMP Reduction Factors'!B6</f>
        <v>0.8</v>
      </c>
      <c r="C6" s="32"/>
      <c r="D6" s="32"/>
      <c r="F6" s="56"/>
      <c r="G6" s="56"/>
    </row>
    <row r="7" spans="1:7" ht="30" customHeight="1" x14ac:dyDescent="0.25">
      <c r="A7" s="32" t="str">
        <f>'BMP Reduction Factors'!A7</f>
        <v>BIORETENTION AREAS</v>
      </c>
      <c r="B7" s="32">
        <f>'BMP Reduction Factors'!B7</f>
        <v>0.8</v>
      </c>
      <c r="C7" s="32"/>
      <c r="D7" s="32"/>
      <c r="F7" s="56"/>
      <c r="G7" s="56"/>
    </row>
    <row r="8" spans="1:7" x14ac:dyDescent="0.25">
      <c r="A8" s="32" t="str">
        <f>'BMP Reduction Factors'!A8</f>
        <v>SAND FILTERS</v>
      </c>
      <c r="B8" s="32">
        <f>'BMP Reduction Factors'!B8</f>
        <v>0.8</v>
      </c>
      <c r="C8" s="32"/>
      <c r="D8" s="32"/>
      <c r="F8" s="56"/>
      <c r="G8" s="56"/>
    </row>
    <row r="9" spans="1:7" ht="30" customHeight="1" x14ac:dyDescent="0.25">
      <c r="A9" s="32" t="str">
        <f>'BMP Reduction Factors'!A9</f>
        <v>INFILTRATION TRENCH</v>
      </c>
      <c r="B9" s="32">
        <f>'BMP Reduction Factors'!B9</f>
        <v>0.8</v>
      </c>
      <c r="C9" s="32"/>
      <c r="D9" s="32"/>
      <c r="F9" s="56"/>
      <c r="G9" s="56"/>
    </row>
    <row r="10" spans="1:7" x14ac:dyDescent="0.25">
      <c r="A10" s="32" t="str">
        <f>'BMP Reduction Factors'!A10</f>
        <v>ENHANCED DRY SWALE</v>
      </c>
      <c r="B10" s="32">
        <f>'BMP Reduction Factors'!B10</f>
        <v>0.8</v>
      </c>
      <c r="C10" s="32"/>
      <c r="D10" s="32"/>
    </row>
    <row r="11" spans="1:7" x14ac:dyDescent="0.25">
      <c r="A11" s="32" t="str">
        <f>'BMP Reduction Factors'!A11</f>
        <v>ENHANCED WET SWALE</v>
      </c>
      <c r="B11" s="32">
        <f>'BMP Reduction Factors'!B11</f>
        <v>0.8</v>
      </c>
      <c r="C11" s="32"/>
      <c r="D11" s="32"/>
    </row>
    <row r="12" spans="1:7" ht="30" x14ac:dyDescent="0.25">
      <c r="A12" s="32" t="str">
        <f>'BMP Reduction Factors'!A12</f>
        <v>ROLLED EROSION CONTROL PRODUCT</v>
      </c>
      <c r="B12" s="32">
        <f>'BMP Reduction Factors'!B12</f>
        <v>0.8</v>
      </c>
      <c r="C12" s="32"/>
      <c r="D12" s="32"/>
    </row>
    <row r="13" spans="1:7" ht="30" x14ac:dyDescent="0.25">
      <c r="A13" s="32" t="str">
        <f>'BMP Reduction Factors'!A13</f>
        <v>HYDRAULIC EROSION CONTROL PRODUCT</v>
      </c>
      <c r="B13" s="32">
        <f>'BMP Reduction Factors'!B13</f>
        <v>0.8</v>
      </c>
      <c r="C13" s="32"/>
      <c r="D13" s="32"/>
    </row>
    <row r="14" spans="1:7" ht="30" x14ac:dyDescent="0.25">
      <c r="A14" s="32" t="str">
        <f>'BMP Reduction Factors'!A14</f>
        <v>VEGETATED FILTER STRIP 20</v>
      </c>
      <c r="B14" s="32">
        <f>'BMP Reduction Factors'!B14</f>
        <v>0.79</v>
      </c>
      <c r="C14" s="32"/>
      <c r="D14" s="32"/>
    </row>
    <row r="15" spans="1:7" x14ac:dyDescent="0.25">
      <c r="A15" s="32" t="str">
        <f>'BMP Reduction Factors'!A15</f>
        <v>SILT FENCE</v>
      </c>
      <c r="B15" s="32">
        <f>'BMP Reduction Factors'!B15</f>
        <v>0.7</v>
      </c>
      <c r="C15" s="32"/>
      <c r="D15" s="32"/>
    </row>
    <row r="16" spans="1:7" ht="30" x14ac:dyDescent="0.25">
      <c r="A16" s="32" t="str">
        <f>'BMP Reduction Factors'!A16</f>
        <v>VEGETATED FILTER STRIP 10-15</v>
      </c>
      <c r="B16" s="32">
        <f>'BMP Reduction Factors'!B16</f>
        <v>0.7</v>
      </c>
      <c r="C16" s="32"/>
      <c r="D16" s="32"/>
    </row>
    <row r="17" spans="1:4" x14ac:dyDescent="0.25">
      <c r="A17" s="32" t="str">
        <f>'BMP Reduction Factors'!A17</f>
        <v>FLOCCULANT BLOCK</v>
      </c>
      <c r="B17" s="32">
        <f>'BMP Reduction Factors'!B17</f>
        <v>0.6</v>
      </c>
      <c r="C17" s="32"/>
      <c r="D17" s="32"/>
    </row>
    <row r="18" spans="1:4" x14ac:dyDescent="0.25">
      <c r="A18" s="32" t="str">
        <f>'BMP Reduction Factors'!A18</f>
        <v>FLOCCULANT SOCK</v>
      </c>
      <c r="B18" s="32">
        <f>'BMP Reduction Factors'!B18</f>
        <v>0.6</v>
      </c>
      <c r="C18" s="32"/>
      <c r="D18" s="32"/>
    </row>
    <row r="19" spans="1:4" x14ac:dyDescent="0.25">
      <c r="A19" s="32" t="str">
        <f>'BMP Reduction Factors'!A19</f>
        <v>FLOCCULANT POWDER</v>
      </c>
      <c r="B19" s="32">
        <f>'BMP Reduction Factors'!B19</f>
        <v>0.6</v>
      </c>
      <c r="C19" s="32"/>
      <c r="D19" s="32"/>
    </row>
    <row r="20" spans="1:4" x14ac:dyDescent="0.25">
      <c r="A20" s="32" t="str">
        <f>'BMP Reduction Factors'!A20</f>
        <v>WATTLES</v>
      </c>
      <c r="B20" s="32">
        <f>'BMP Reduction Factors'!B20</f>
        <v>0.57999999999999996</v>
      </c>
      <c r="C20" s="32"/>
      <c r="D20" s="32"/>
    </row>
    <row r="21" spans="1:4" x14ac:dyDescent="0.25">
      <c r="A21" s="32" t="str">
        <f>'BMP Reduction Factors'!A21</f>
        <v>DITCH CHECK, WATTLE</v>
      </c>
      <c r="B21" s="32">
        <f>'BMP Reduction Factors'!B21</f>
        <v>0.57999999999999996</v>
      </c>
      <c r="C21" s="32"/>
      <c r="D21" s="32"/>
    </row>
    <row r="22" spans="1:4" ht="30" x14ac:dyDescent="0.25">
      <c r="A22" s="32" t="str">
        <f>'BMP Reduction Factors'!A22</f>
        <v>INLET PROTECTION, WATTLE</v>
      </c>
      <c r="B22" s="32">
        <f>'BMP Reduction Factors'!B22</f>
        <v>0.57999999999999996</v>
      </c>
      <c r="C22" s="32"/>
      <c r="D22" s="32"/>
    </row>
    <row r="23" spans="1:4" ht="45" x14ac:dyDescent="0.25">
      <c r="A23" s="32" t="str">
        <f>'BMP Reduction Factors'!A23</f>
        <v>ROCK DITCH CHECK WITH SUMP EXCAVATION</v>
      </c>
      <c r="B23" s="32">
        <f>'BMP Reduction Factors'!B23</f>
        <v>0.55000000000000004</v>
      </c>
      <c r="C23" s="32"/>
      <c r="D23" s="32"/>
    </row>
    <row r="24" spans="1:4" x14ac:dyDescent="0.25">
      <c r="A24" s="32" t="str">
        <f>'BMP Reduction Factors'!A24</f>
        <v>GRASS DITCH</v>
      </c>
      <c r="B24" s="32">
        <f>'BMP Reduction Factors'!B24</f>
        <v>0.5</v>
      </c>
      <c r="C24" s="32"/>
      <c r="D24" s="32"/>
    </row>
    <row r="25" spans="1:4" x14ac:dyDescent="0.25">
      <c r="A25" s="32" t="str">
        <f>'BMP Reduction Factors'!A25</f>
        <v>NONE</v>
      </c>
      <c r="B25" s="32">
        <f>'BMP Reduction Factors'!B25</f>
        <v>0</v>
      </c>
      <c r="C25" s="32"/>
      <c r="D25" s="32"/>
    </row>
  </sheetData>
  <mergeCells count="1">
    <mergeCell ref="F2:G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Instructions</vt:lpstr>
      <vt:lpstr>Reduction Calculations</vt:lpstr>
      <vt:lpstr>Plans Table</vt:lpstr>
      <vt:lpstr>BMP Reduction Factors</vt:lpstr>
      <vt:lpstr>ALCAD Input</vt:lpstr>
      <vt:lpstr>Supporting Documentation</vt:lpstr>
      <vt:lpstr>discharge_point_ds</vt:lpstr>
      <vt:lpstr>'BMP Reduction Factors'!Print_Area</vt:lpstr>
      <vt:lpstr>Instructions!Print_Area</vt:lpstr>
      <vt:lpstr>'Reduction Calculations'!Print_Area</vt:lpstr>
      <vt:lpstr>'Reduction Calculations'!Print_Titles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2014-12-29T21:47:25Z</dcterms:modified>
</cp:coreProperties>
</file>