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atss\Webmaster\Transit\"/>
    </mc:Choice>
  </mc:AlternateContent>
  <bookViews>
    <workbookView xWindow="0" yWindow="0" windowWidth="25125" windowHeight="13020"/>
  </bookViews>
  <sheets>
    <sheet name="Sheet1" sheetId="4" r:id="rId1"/>
  </sheets>
  <definedNames>
    <definedName name="_xlnm.Print_Area" localSheetId="0">Sheet1!$A$1:$M$31</definedName>
  </definedNames>
  <calcPr calcId="152511"/>
</workbook>
</file>

<file path=xl/calcChain.xml><?xml version="1.0" encoding="utf-8"?>
<calcChain xmlns="http://schemas.openxmlformats.org/spreadsheetml/2006/main">
  <c r="J20" i="4" l="1"/>
  <c r="K19" i="4"/>
  <c r="M9" i="4" l="1"/>
  <c r="M14" i="4" l="1"/>
  <c r="I20" i="4"/>
  <c r="K18" i="4" l="1"/>
  <c r="M18" i="4" s="1"/>
  <c r="L5" i="4"/>
  <c r="L4" i="4"/>
  <c r="M3" i="4"/>
  <c r="M11" i="4" l="1"/>
  <c r="M5" i="4"/>
  <c r="M4" i="4"/>
  <c r="M7" i="4" l="1"/>
  <c r="M16" i="4" l="1"/>
  <c r="M6" i="4" l="1"/>
  <c r="M15" i="4"/>
  <c r="M19" i="4"/>
  <c r="M10" i="4"/>
  <c r="K12" i="4" l="1"/>
  <c r="K20" i="4" s="1"/>
  <c r="M12" i="4" l="1"/>
  <c r="M13" i="4"/>
  <c r="M20" i="4" l="1"/>
</calcChain>
</file>

<file path=xl/sharedStrings.xml><?xml version="1.0" encoding="utf-8"?>
<sst xmlns="http://schemas.openxmlformats.org/spreadsheetml/2006/main" count="125" uniqueCount="74">
  <si>
    <t>Agency</t>
  </si>
  <si>
    <t>Project Description</t>
  </si>
  <si>
    <t>Total</t>
  </si>
  <si>
    <t>Federal</t>
  </si>
  <si>
    <t>Local</t>
  </si>
  <si>
    <t>Modified Van</t>
  </si>
  <si>
    <t>Total Funds</t>
  </si>
  <si>
    <t>County</t>
  </si>
  <si>
    <t>Qty</t>
  </si>
  <si>
    <t>Urban</t>
  </si>
  <si>
    <t>PNP</t>
  </si>
  <si>
    <t>Tuscaloosa</t>
  </si>
  <si>
    <t>New</t>
  </si>
  <si>
    <t>Rep</t>
  </si>
  <si>
    <t>Mobile</t>
  </si>
  <si>
    <t>Rural</t>
  </si>
  <si>
    <t>Public</t>
  </si>
  <si>
    <t>Etowah</t>
  </si>
  <si>
    <t>Exp</t>
  </si>
  <si>
    <t>Walker</t>
  </si>
  <si>
    <t>*Category</t>
  </si>
  <si>
    <t xml:space="preserve">Modified Van </t>
  </si>
  <si>
    <t>Minivan</t>
  </si>
  <si>
    <t>City, State</t>
  </si>
  <si>
    <t>Cong Dist</t>
  </si>
  <si>
    <t>Urban/ Rural</t>
  </si>
  <si>
    <t>Public/ PNP</t>
  </si>
  <si>
    <t>Mobile, AL</t>
  </si>
  <si>
    <t>Opelika, AL</t>
  </si>
  <si>
    <t>Tuscaloosa, AL</t>
  </si>
  <si>
    <t>Jasper, AL</t>
  </si>
  <si>
    <t>W/C</t>
  </si>
  <si>
    <t>Town of Sardis City</t>
  </si>
  <si>
    <t>Sardis City, AL</t>
  </si>
  <si>
    <t>21 Passenger Bus</t>
  </si>
  <si>
    <t>Lee Russell Council of Governments</t>
  </si>
  <si>
    <t>Lee</t>
  </si>
  <si>
    <t>Purchased Transportation</t>
  </si>
  <si>
    <t>Cheaha Regional Mental Health Ctr</t>
  </si>
  <si>
    <t>Talladega, AL</t>
  </si>
  <si>
    <t>Talladega</t>
  </si>
  <si>
    <t>Town of Hobson City</t>
  </si>
  <si>
    <t>Hobson City, AL</t>
  </si>
  <si>
    <t>Calhoun</t>
  </si>
  <si>
    <t>Town of Newton</t>
  </si>
  <si>
    <t>Newton, AL</t>
  </si>
  <si>
    <t>Dale</t>
  </si>
  <si>
    <t>Town of Baileyton</t>
  </si>
  <si>
    <t>Baileyton, AL</t>
  </si>
  <si>
    <t>Cullman</t>
  </si>
  <si>
    <t>East Central AL Mental Health/Mental Retardation, Inc</t>
  </si>
  <si>
    <t>Troy, AL</t>
  </si>
  <si>
    <t>Pike</t>
  </si>
  <si>
    <t xml:space="preserve">Mercy Medical </t>
  </si>
  <si>
    <t>17 Passenger Bus</t>
  </si>
  <si>
    <t>Alabama Institute for the Deaf &amp; Blind</t>
  </si>
  <si>
    <t>2 Minivan</t>
  </si>
  <si>
    <t xml:space="preserve"> Exp</t>
  </si>
  <si>
    <t>Cahaba Center for Mental Health</t>
  </si>
  <si>
    <t>Selma, AL</t>
  </si>
  <si>
    <t>Dallas</t>
  </si>
  <si>
    <t>United Cerebral Palsy of West Alabama, Inc.</t>
  </si>
  <si>
    <t>Mental Health Center of North Central AL, Inc.</t>
  </si>
  <si>
    <t>Decatur, AL</t>
  </si>
  <si>
    <t>Morgan</t>
  </si>
  <si>
    <t>Northwest AL Mental Health Center</t>
  </si>
  <si>
    <t>Arc of the Shoals</t>
  </si>
  <si>
    <t>Tuscumbia</t>
  </si>
  <si>
    <t>Colbert</t>
  </si>
  <si>
    <t>Wells of Hope</t>
  </si>
  <si>
    <t>6&amp;7</t>
  </si>
  <si>
    <t>4&amp;5</t>
  </si>
  <si>
    <t>Leighton, AL</t>
  </si>
  <si>
    <t>28 Passenger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</si>
</sst>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</font>
    <font>
      <b/>
      <u val="singleAccounting"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4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4" xfId="3" applyFont="1" applyFill="1" applyBorder="1"/>
    <xf numFmtId="0" fontId="2" fillId="0" borderId="4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3" fillId="0" borderId="4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/>
    </xf>
    <xf numFmtId="42" fontId="3" fillId="0" borderId="2" xfId="3" applyNumberFormat="1" applyFont="1" applyFill="1" applyBorder="1" applyAlignment="1">
      <alignment horizontal="center"/>
    </xf>
    <xf numFmtId="42" fontId="3" fillId="0" borderId="2" xfId="3" applyNumberFormat="1" applyFont="1" applyFill="1" applyBorder="1" applyAlignment="1">
      <alignment horizontal="center" vertical="center"/>
    </xf>
    <xf numFmtId="42" fontId="3" fillId="0" borderId="1" xfId="3" applyNumberFormat="1" applyFont="1" applyFill="1" applyBorder="1" applyAlignment="1">
      <alignment vertical="center"/>
    </xf>
    <xf numFmtId="42" fontId="3" fillId="0" borderId="2" xfId="2" applyNumberFormat="1" applyFont="1" applyFill="1" applyBorder="1" applyAlignment="1">
      <alignment horizontal="center" vertical="center"/>
    </xf>
    <xf numFmtId="42" fontId="3" fillId="0" borderId="1" xfId="2" applyNumberFormat="1" applyFont="1" applyFill="1" applyBorder="1" applyAlignment="1">
      <alignment vertical="center"/>
    </xf>
    <xf numFmtId="42" fontId="2" fillId="0" borderId="4" xfId="3" applyNumberFormat="1" applyFont="1" applyBorder="1" applyAlignment="1">
      <alignment horizontal="center"/>
    </xf>
    <xf numFmtId="42" fontId="2" fillId="0" borderId="5" xfId="3" applyNumberFormat="1" applyFont="1" applyBorder="1" applyAlignment="1">
      <alignment horizontal="center"/>
    </xf>
    <xf numFmtId="0" fontId="1" fillId="0" borderId="3" xfId="3" applyFont="1" applyFill="1" applyBorder="1" applyAlignment="1">
      <alignment horizontal="right"/>
    </xf>
    <xf numFmtId="0" fontId="6" fillId="0" borderId="0" xfId="0" applyFont="1"/>
    <xf numFmtId="44" fontId="6" fillId="0" borderId="0" xfId="0" applyNumberFormat="1" applyFont="1"/>
    <xf numFmtId="0" fontId="7" fillId="0" borderId="0" xfId="0" applyFont="1"/>
    <xf numFmtId="42" fontId="3" fillId="0" borderId="5" xfId="3" applyNumberFormat="1" applyFont="1" applyFill="1" applyBorder="1" applyAlignment="1">
      <alignment vertical="center"/>
    </xf>
    <xf numFmtId="42" fontId="3" fillId="0" borderId="5" xfId="2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0" xfId="0" applyFont="1" applyFill="1" applyAlignment="1">
      <alignment horizontal="right"/>
    </xf>
    <xf numFmtId="42" fontId="3" fillId="0" borderId="2" xfId="2" applyNumberFormat="1" applyFont="1" applyFill="1" applyBorder="1" applyAlignment="1">
      <alignment vertical="center"/>
    </xf>
    <xf numFmtId="42" fontId="3" fillId="0" borderId="2" xfId="3" applyNumberFormat="1" applyFont="1" applyFill="1" applyBorder="1" applyAlignment="1">
      <alignment vertical="center"/>
    </xf>
    <xf numFmtId="42" fontId="6" fillId="0" borderId="0" xfId="0" applyNumberFormat="1" applyFont="1"/>
    <xf numFmtId="42" fontId="0" fillId="0" borderId="0" xfId="0" applyNumberFormat="1"/>
    <xf numFmtId="0" fontId="3" fillId="0" borderId="10" xfId="3" applyFont="1" applyFill="1" applyBorder="1" applyAlignment="1">
      <alignment horizontal="center" vertical="center"/>
    </xf>
    <xf numFmtId="42" fontId="3" fillId="0" borderId="1" xfId="3" applyNumberFormat="1" applyFont="1" applyFill="1" applyBorder="1" applyAlignment="1">
      <alignment horizontal="center" vertical="center"/>
    </xf>
    <xf numFmtId="42" fontId="3" fillId="0" borderId="5" xfId="3" applyNumberFormat="1" applyFont="1" applyFill="1" applyBorder="1" applyAlignment="1">
      <alignment horizontal="center" vertical="center"/>
    </xf>
    <xf numFmtId="42" fontId="3" fillId="0" borderId="6" xfId="2" applyNumberFormat="1" applyFont="1" applyFill="1" applyBorder="1" applyAlignment="1">
      <alignment horizontal="center" vertical="center"/>
    </xf>
    <xf numFmtId="42" fontId="3" fillId="0" borderId="5" xfId="2" applyNumberFormat="1" applyFont="1" applyFill="1" applyBorder="1" applyAlignment="1">
      <alignment horizontal="center" vertical="center"/>
    </xf>
    <xf numFmtId="42" fontId="3" fillId="0" borderId="6" xfId="3" applyNumberFormat="1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1" xfId="3" applyFont="1" applyBorder="1"/>
    <xf numFmtId="0" fontId="4" fillId="0" borderId="1" xfId="3" applyFont="1" applyBorder="1" applyAlignment="1">
      <alignment horizontal="center"/>
    </xf>
    <xf numFmtId="0" fontId="4" fillId="0" borderId="1" xfId="3" applyFont="1" applyBorder="1" applyAlignment="1">
      <alignment horizontal="left"/>
    </xf>
    <xf numFmtId="44" fontId="4" fillId="0" borderId="1" xfId="2" applyFont="1" applyBorder="1" applyAlignment="1">
      <alignment horizontal="center"/>
    </xf>
    <xf numFmtId="42" fontId="3" fillId="0" borderId="1" xfId="2" applyNumberFormat="1" applyFont="1" applyFill="1" applyBorder="1" applyAlignment="1">
      <alignment horizontal="center" vertical="center"/>
    </xf>
    <xf numFmtId="0" fontId="3" fillId="0" borderId="10" xfId="3" applyFont="1" applyFill="1" applyBorder="1" applyAlignment="1">
      <alignment horizontal="center"/>
    </xf>
    <xf numFmtId="42" fontId="3" fillId="0" borderId="10" xfId="3" applyNumberFormat="1" applyFont="1" applyFill="1" applyBorder="1" applyAlignment="1">
      <alignment horizontal="center"/>
    </xf>
    <xf numFmtId="0" fontId="4" fillId="0" borderId="1" xfId="3" applyFont="1" applyBorder="1" applyAlignment="1">
      <alignment horizontal="center" wrapText="1"/>
    </xf>
    <xf numFmtId="42" fontId="4" fillId="0" borderId="1" xfId="2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44" fontId="13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center"/>
    </xf>
    <xf numFmtId="42" fontId="11" fillId="0" borderId="0" xfId="0" applyNumberFormat="1" applyFont="1"/>
    <xf numFmtId="0" fontId="14" fillId="0" borderId="0" xfId="0" applyFont="1" applyAlignment="1">
      <alignment horizontal="right"/>
    </xf>
    <xf numFmtId="42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44" fontId="11" fillId="0" borderId="0" xfId="0" applyNumberFormat="1" applyFont="1"/>
    <xf numFmtId="42" fontId="10" fillId="0" borderId="0" xfId="0" applyNumberFormat="1" applyFont="1"/>
    <xf numFmtId="0" fontId="14" fillId="0" borderId="0" xfId="0" applyFont="1" applyFill="1" applyAlignment="1">
      <alignment horizontal="right"/>
    </xf>
    <xf numFmtId="42" fontId="3" fillId="0" borderId="0" xfId="3" applyNumberFormat="1" applyFont="1" applyFill="1" applyBorder="1" applyAlignment="1">
      <alignment horizontal="center"/>
    </xf>
    <xf numFmtId="0" fontId="2" fillId="0" borderId="0" xfId="3" applyFont="1" applyFill="1" applyBorder="1" applyAlignment="1">
      <alignment horizontal="left"/>
    </xf>
    <xf numFmtId="42" fontId="15" fillId="0" borderId="8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37" fontId="3" fillId="2" borderId="9" xfId="0" applyNumberFormat="1" applyFont="1" applyFill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6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42" fontId="3" fillId="0" borderId="0" xfId="2" applyNumberFormat="1" applyFont="1" applyFill="1" applyBorder="1" applyAlignment="1">
      <alignment horizontal="center" vertical="center"/>
    </xf>
    <xf numFmtId="42" fontId="3" fillId="0" borderId="4" xfId="2" applyNumberFormat="1" applyFont="1" applyFill="1" applyBorder="1" applyAlignment="1">
      <alignment horizontal="center" vertical="center"/>
    </xf>
    <xf numFmtId="42" fontId="3" fillId="0" borderId="4" xfId="3" applyNumberFormat="1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/>
    </xf>
    <xf numFmtId="0" fontId="3" fillId="0" borderId="3" xfId="3" applyFont="1" applyFill="1" applyBorder="1" applyAlignment="1">
      <alignment horizontal="center"/>
    </xf>
    <xf numFmtId="42" fontId="3" fillId="0" borderId="10" xfId="2" applyNumberFormat="1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left" vertical="center"/>
    </xf>
    <xf numFmtId="0" fontId="16" fillId="0" borderId="2" xfId="3" applyFont="1" applyFill="1" applyBorder="1" applyAlignment="1">
      <alignment horizontal="left" vertical="center"/>
    </xf>
    <xf numFmtId="0" fontId="16" fillId="0" borderId="2" xfId="3" applyFont="1" applyFill="1" applyBorder="1"/>
    <xf numFmtId="0" fontId="3" fillId="3" borderId="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17" fillId="0" borderId="0" xfId="0" applyFont="1"/>
    <xf numFmtId="0" fontId="16" fillId="0" borderId="2" xfId="0" applyFont="1" applyFill="1" applyBorder="1"/>
    <xf numFmtId="0" fontId="16" fillId="0" borderId="5" xfId="3" applyFont="1" applyFill="1" applyBorder="1" applyAlignment="1">
      <alignment horizontal="left" vertical="center" wrapText="1"/>
    </xf>
    <xf numFmtId="0" fontId="16" fillId="0" borderId="5" xfId="3" applyFont="1" applyFill="1" applyBorder="1" applyAlignment="1">
      <alignment horizontal="left" vertical="center"/>
    </xf>
    <xf numFmtId="0" fontId="16" fillId="0" borderId="7" xfId="3" applyFont="1" applyFill="1" applyBorder="1" applyAlignment="1">
      <alignment horizontal="left" vertical="center"/>
    </xf>
    <xf numFmtId="0" fontId="16" fillId="0" borderId="5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1" xfId="3" applyFont="1" applyFill="1" applyBorder="1" applyAlignment="1">
      <alignment horizontal="left" vertical="center"/>
    </xf>
    <xf numFmtId="0" fontId="3" fillId="0" borderId="4" xfId="3" applyFont="1" applyFill="1" applyBorder="1" applyAlignment="1">
      <alignment horizontal="center" vertical="center"/>
    </xf>
    <xf numFmtId="42" fontId="3" fillId="0" borderId="11" xfId="3" applyNumberFormat="1" applyFont="1" applyFill="1" applyBorder="1" applyAlignment="1">
      <alignment horizontal="center"/>
    </xf>
    <xf numFmtId="42" fontId="3" fillId="0" borderId="11" xfId="3" applyNumberFormat="1" applyFont="1" applyFill="1" applyBorder="1" applyAlignment="1">
      <alignment vertical="center"/>
    </xf>
    <xf numFmtId="42" fontId="3" fillId="0" borderId="11" xfId="3" applyNumberFormat="1" applyFont="1" applyFill="1" applyBorder="1" applyAlignment="1">
      <alignment horizontal="center" vertical="center"/>
    </xf>
  </cellXfs>
  <cellStyles count="4">
    <cellStyle name="Currency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Layout" zoomScaleNormal="100" workbookViewId="0">
      <selection activeCell="K27" sqref="K27"/>
    </sheetView>
  </sheetViews>
  <sheetFormatPr defaultRowHeight="15" x14ac:dyDescent="0.25"/>
  <cols>
    <col min="1" max="1" width="39.28515625" customWidth="1"/>
    <col min="2" max="2" width="8.85546875" customWidth="1"/>
    <col min="3" max="3" width="10.42578125" customWidth="1"/>
    <col min="4" max="4" width="14.5703125" customWidth="1"/>
    <col min="5" max="5" width="10.28515625" customWidth="1"/>
    <col min="6" max="6" width="6.5703125" customWidth="1"/>
    <col min="7" max="7" width="17.7109375" customWidth="1"/>
    <col min="8" max="8" width="9.140625" customWidth="1"/>
    <col min="9" max="9" width="4.5703125" customWidth="1"/>
    <col min="10" max="10" width="9.7109375" customWidth="1"/>
    <col min="11" max="11" width="11.85546875" customWidth="1"/>
    <col min="12" max="12" width="14.5703125" style="29" customWidth="1"/>
    <col min="13" max="13" width="13.140625" customWidth="1"/>
  </cols>
  <sheetData>
    <row r="1" spans="1:14" ht="30.6" customHeight="1" x14ac:dyDescent="0.25">
      <c r="A1" s="40" t="s">
        <v>0</v>
      </c>
      <c r="B1" s="47" t="s">
        <v>25</v>
      </c>
      <c r="C1" s="47" t="s">
        <v>26</v>
      </c>
      <c r="D1" s="47" t="s">
        <v>23</v>
      </c>
      <c r="E1" s="41" t="s">
        <v>7</v>
      </c>
      <c r="F1" s="47" t="s">
        <v>24</v>
      </c>
      <c r="G1" s="42" t="s">
        <v>1</v>
      </c>
      <c r="H1" s="41" t="s">
        <v>20</v>
      </c>
      <c r="I1" s="41" t="s">
        <v>8</v>
      </c>
      <c r="J1" s="41" t="s">
        <v>31</v>
      </c>
      <c r="K1" s="43" t="s">
        <v>2</v>
      </c>
      <c r="L1" s="48" t="s">
        <v>3</v>
      </c>
      <c r="M1" s="43" t="s">
        <v>4</v>
      </c>
    </row>
    <row r="2" spans="1:14" x14ac:dyDescent="0.25">
      <c r="A2" s="89" t="s">
        <v>32</v>
      </c>
      <c r="B2" s="8" t="s">
        <v>15</v>
      </c>
      <c r="C2" s="8" t="s">
        <v>16</v>
      </c>
      <c r="D2" s="8" t="s">
        <v>33</v>
      </c>
      <c r="E2" s="30" t="s">
        <v>17</v>
      </c>
      <c r="F2" s="8">
        <v>4</v>
      </c>
      <c r="G2" s="30" t="s">
        <v>34</v>
      </c>
      <c r="H2" s="45" t="s">
        <v>13</v>
      </c>
      <c r="I2" s="5">
        <v>1</v>
      </c>
      <c r="J2" s="5">
        <v>2</v>
      </c>
      <c r="K2" s="80">
        <v>54769</v>
      </c>
      <c r="L2" s="27">
        <v>43815.199999999997</v>
      </c>
      <c r="M2" s="11">
        <v>10954</v>
      </c>
    </row>
    <row r="3" spans="1:14" x14ac:dyDescent="0.25">
      <c r="A3" s="90" t="s">
        <v>61</v>
      </c>
      <c r="B3" s="8" t="s">
        <v>9</v>
      </c>
      <c r="C3" s="8" t="s">
        <v>10</v>
      </c>
      <c r="D3" s="8" t="s">
        <v>29</v>
      </c>
      <c r="E3" s="8" t="s">
        <v>11</v>
      </c>
      <c r="F3" s="37" t="s">
        <v>70</v>
      </c>
      <c r="G3" s="37" t="s">
        <v>5</v>
      </c>
      <c r="H3" s="8" t="s">
        <v>13</v>
      </c>
      <c r="I3" s="37">
        <v>2</v>
      </c>
      <c r="J3" s="69">
        <v>2</v>
      </c>
      <c r="K3" s="34">
        <v>104000</v>
      </c>
      <c r="L3" s="32">
        <v>83200</v>
      </c>
      <c r="M3" s="32">
        <f>K3*0.2</f>
        <v>20800</v>
      </c>
    </row>
    <row r="4" spans="1:14" x14ac:dyDescent="0.25">
      <c r="A4" s="96" t="s">
        <v>38</v>
      </c>
      <c r="B4" s="94" t="s">
        <v>15</v>
      </c>
      <c r="C4" s="94" t="s">
        <v>10</v>
      </c>
      <c r="D4" s="94" t="s">
        <v>39</v>
      </c>
      <c r="E4" s="94" t="s">
        <v>40</v>
      </c>
      <c r="F4" s="94">
        <v>3</v>
      </c>
      <c r="G4" s="73" t="s">
        <v>22</v>
      </c>
      <c r="H4" s="79" t="s">
        <v>13</v>
      </c>
      <c r="I4" s="7">
        <v>3</v>
      </c>
      <c r="J4" s="6"/>
      <c r="K4" s="33">
        <v>109518</v>
      </c>
      <c r="L4" s="35">
        <f>K4*0.8</f>
        <v>87614.400000000009</v>
      </c>
      <c r="M4" s="35">
        <f>SUM(K4-L4)</f>
        <v>21903.599999999991</v>
      </c>
    </row>
    <row r="5" spans="1:14" x14ac:dyDescent="0.25">
      <c r="A5" s="97"/>
      <c r="B5" s="95"/>
      <c r="C5" s="95"/>
      <c r="D5" s="95"/>
      <c r="E5" s="95"/>
      <c r="F5" s="99"/>
      <c r="G5" s="74" t="s">
        <v>21</v>
      </c>
      <c r="H5" s="3" t="s">
        <v>13</v>
      </c>
      <c r="I5" s="78">
        <v>1</v>
      </c>
      <c r="J5" s="3">
        <v>0</v>
      </c>
      <c r="K5" s="75">
        <v>46638</v>
      </c>
      <c r="L5" s="32">
        <f>K5*0.8</f>
        <v>37310.400000000001</v>
      </c>
      <c r="M5" s="102">
        <f>SUM(K5-L5)</f>
        <v>9327.5999999999985</v>
      </c>
    </row>
    <row r="6" spans="1:14" x14ac:dyDescent="0.25">
      <c r="A6" s="98" t="s">
        <v>55</v>
      </c>
      <c r="B6" s="94" t="s">
        <v>15</v>
      </c>
      <c r="C6" s="94" t="s">
        <v>10</v>
      </c>
      <c r="D6" s="94" t="s">
        <v>39</v>
      </c>
      <c r="E6" s="94" t="s">
        <v>40</v>
      </c>
      <c r="F6" s="94">
        <v>3</v>
      </c>
      <c r="G6" s="72" t="s">
        <v>56</v>
      </c>
      <c r="H6" s="7" t="s">
        <v>12</v>
      </c>
      <c r="I6" s="7">
        <v>2</v>
      </c>
      <c r="J6" s="7"/>
      <c r="K6" s="44">
        <v>73012</v>
      </c>
      <c r="L6" s="35">
        <v>58410</v>
      </c>
      <c r="M6" s="31">
        <f t="shared" ref="M6:M13" si="0">K6*0.2</f>
        <v>14602.400000000001</v>
      </c>
    </row>
    <row r="7" spans="1:14" x14ac:dyDescent="0.25">
      <c r="A7" s="93"/>
      <c r="B7" s="95"/>
      <c r="C7" s="95"/>
      <c r="D7" s="95"/>
      <c r="E7" s="95"/>
      <c r="F7" s="99"/>
      <c r="G7" s="74" t="s">
        <v>54</v>
      </c>
      <c r="H7" s="4" t="s">
        <v>57</v>
      </c>
      <c r="I7" s="4">
        <v>1</v>
      </c>
      <c r="J7" s="4">
        <v>1</v>
      </c>
      <c r="K7" s="76">
        <v>54017</v>
      </c>
      <c r="L7" s="77">
        <v>43214</v>
      </c>
      <c r="M7" s="32">
        <f t="shared" si="0"/>
        <v>10803.400000000001</v>
      </c>
    </row>
    <row r="8" spans="1:14" x14ac:dyDescent="0.25">
      <c r="A8" s="89" t="s">
        <v>44</v>
      </c>
      <c r="B8" s="85" t="s">
        <v>15</v>
      </c>
      <c r="C8" s="71" t="s">
        <v>16</v>
      </c>
      <c r="D8" s="71" t="s">
        <v>45</v>
      </c>
      <c r="E8" s="71" t="s">
        <v>46</v>
      </c>
      <c r="F8" s="8">
        <v>2</v>
      </c>
      <c r="G8" s="5" t="s">
        <v>5</v>
      </c>
      <c r="H8" s="5" t="s">
        <v>18</v>
      </c>
      <c r="I8" s="5">
        <v>1</v>
      </c>
      <c r="J8" s="5">
        <v>3</v>
      </c>
      <c r="K8" s="13">
        <v>55000</v>
      </c>
      <c r="L8" s="11">
        <v>44000</v>
      </c>
      <c r="M8" s="11">
        <v>11000</v>
      </c>
    </row>
    <row r="9" spans="1:14" x14ac:dyDescent="0.25">
      <c r="A9" s="92" t="s">
        <v>65</v>
      </c>
      <c r="B9" s="94" t="s">
        <v>15</v>
      </c>
      <c r="C9" s="94" t="s">
        <v>10</v>
      </c>
      <c r="D9" s="94" t="s">
        <v>30</v>
      </c>
      <c r="E9" s="94" t="s">
        <v>19</v>
      </c>
      <c r="F9" s="94">
        <v>4</v>
      </c>
      <c r="G9" s="73" t="s">
        <v>22</v>
      </c>
      <c r="H9" s="79" t="s">
        <v>13</v>
      </c>
      <c r="I9" s="36">
        <v>4</v>
      </c>
      <c r="J9" s="67"/>
      <c r="K9" s="33">
        <v>146024</v>
      </c>
      <c r="L9" s="35">
        <v>116819</v>
      </c>
      <c r="M9" s="35">
        <f>K9*0.2</f>
        <v>29204.800000000003</v>
      </c>
    </row>
    <row r="10" spans="1:14" x14ac:dyDescent="0.25">
      <c r="A10" s="93"/>
      <c r="B10" s="95"/>
      <c r="C10" s="95"/>
      <c r="D10" s="95"/>
      <c r="E10" s="95"/>
      <c r="F10" s="99"/>
      <c r="G10" s="4" t="s">
        <v>5</v>
      </c>
      <c r="H10" s="3" t="s">
        <v>13</v>
      </c>
      <c r="I10" s="4">
        <v>3</v>
      </c>
      <c r="J10" s="4">
        <v>2</v>
      </c>
      <c r="K10" s="76">
        <v>170000</v>
      </c>
      <c r="L10" s="77">
        <v>136000</v>
      </c>
      <c r="M10" s="32">
        <f>K10*0.2</f>
        <v>34000</v>
      </c>
    </row>
    <row r="11" spans="1:14" x14ac:dyDescent="0.25">
      <c r="A11" s="83" t="s">
        <v>41</v>
      </c>
      <c r="B11" s="4" t="s">
        <v>9</v>
      </c>
      <c r="C11" s="4" t="s">
        <v>16</v>
      </c>
      <c r="D11" s="4" t="s">
        <v>42</v>
      </c>
      <c r="E11" s="4" t="s">
        <v>43</v>
      </c>
      <c r="F11" s="4">
        <v>3</v>
      </c>
      <c r="G11" s="4" t="s">
        <v>5</v>
      </c>
      <c r="H11" s="4" t="s">
        <v>13</v>
      </c>
      <c r="I11" s="4">
        <v>1</v>
      </c>
      <c r="J11" s="4">
        <v>1</v>
      </c>
      <c r="K11" s="10">
        <v>54017</v>
      </c>
      <c r="L11" s="10">
        <v>43214</v>
      </c>
      <c r="M11" s="10">
        <f>SUM(K11-L11)</f>
        <v>10803</v>
      </c>
      <c r="N11" s="100"/>
    </row>
    <row r="12" spans="1:14" x14ac:dyDescent="0.25">
      <c r="A12" s="83" t="s">
        <v>62</v>
      </c>
      <c r="B12" s="45" t="s">
        <v>9</v>
      </c>
      <c r="C12" s="45" t="s">
        <v>10</v>
      </c>
      <c r="D12" s="45" t="s">
        <v>63</v>
      </c>
      <c r="E12" s="45" t="s">
        <v>64</v>
      </c>
      <c r="F12" s="45" t="s">
        <v>71</v>
      </c>
      <c r="G12" s="45" t="s">
        <v>5</v>
      </c>
      <c r="H12" s="45" t="s">
        <v>18</v>
      </c>
      <c r="I12" s="45">
        <v>4</v>
      </c>
      <c r="J12" s="45">
        <v>0</v>
      </c>
      <c r="K12" s="10">
        <f t="shared" ref="K12" si="1">L12/0.8</f>
        <v>192000</v>
      </c>
      <c r="L12" s="46">
        <v>153600</v>
      </c>
      <c r="M12" s="10">
        <f t="shared" si="0"/>
        <v>38400</v>
      </c>
    </row>
    <row r="13" spans="1:14" x14ac:dyDescent="0.25">
      <c r="A13" s="83" t="s">
        <v>47</v>
      </c>
      <c r="B13" s="3" t="s">
        <v>15</v>
      </c>
      <c r="C13" s="5" t="s">
        <v>16</v>
      </c>
      <c r="D13" s="5" t="s">
        <v>48</v>
      </c>
      <c r="E13" s="5" t="s">
        <v>49</v>
      </c>
      <c r="F13" s="5">
        <v>4</v>
      </c>
      <c r="G13" s="70" t="s">
        <v>73</v>
      </c>
      <c r="H13" s="5" t="s">
        <v>12</v>
      </c>
      <c r="I13" s="5">
        <v>1</v>
      </c>
      <c r="J13" s="5">
        <v>0</v>
      </c>
      <c r="K13" s="10">
        <v>82000</v>
      </c>
      <c r="L13" s="10">
        <v>65600</v>
      </c>
      <c r="M13" s="10">
        <f t="shared" si="0"/>
        <v>16400</v>
      </c>
    </row>
    <row r="14" spans="1:14" x14ac:dyDescent="0.25">
      <c r="A14" s="91" t="s">
        <v>66</v>
      </c>
      <c r="B14" s="69" t="s">
        <v>15</v>
      </c>
      <c r="C14" s="37" t="s">
        <v>10</v>
      </c>
      <c r="D14" s="70" t="s">
        <v>67</v>
      </c>
      <c r="E14" s="70" t="s">
        <v>68</v>
      </c>
      <c r="F14" s="38">
        <v>5</v>
      </c>
      <c r="G14" s="38" t="s">
        <v>22</v>
      </c>
      <c r="H14" s="5" t="s">
        <v>18</v>
      </c>
      <c r="I14" s="3">
        <v>2</v>
      </c>
      <c r="J14" s="3"/>
      <c r="K14" s="22">
        <v>73012</v>
      </c>
      <c r="L14" s="21">
        <v>58410</v>
      </c>
      <c r="M14" s="21">
        <f t="shared" ref="M14" si="2">K14*0.2</f>
        <v>14602.400000000001</v>
      </c>
    </row>
    <row r="15" spans="1:14" x14ac:dyDescent="0.25">
      <c r="A15" s="82" t="s">
        <v>58</v>
      </c>
      <c r="B15" s="8" t="s">
        <v>15</v>
      </c>
      <c r="C15" s="8" t="s">
        <v>10</v>
      </c>
      <c r="D15" s="8" t="s">
        <v>59</v>
      </c>
      <c r="E15" s="8" t="s">
        <v>60</v>
      </c>
      <c r="F15" s="8">
        <v>7</v>
      </c>
      <c r="G15" s="8" t="s">
        <v>5</v>
      </c>
      <c r="H15" s="5" t="s">
        <v>13</v>
      </c>
      <c r="I15" s="5">
        <v>6</v>
      </c>
      <c r="J15" s="5">
        <v>0</v>
      </c>
      <c r="K15" s="26">
        <v>294000</v>
      </c>
      <c r="L15" s="27">
        <v>235200</v>
      </c>
      <c r="M15" s="27">
        <f>K15*0.2</f>
        <v>58800</v>
      </c>
    </row>
    <row r="16" spans="1:14" x14ac:dyDescent="0.25">
      <c r="A16" s="81" t="s">
        <v>53</v>
      </c>
      <c r="B16" s="68" t="s">
        <v>15</v>
      </c>
      <c r="C16" s="68" t="s">
        <v>10</v>
      </c>
      <c r="D16" s="68" t="s">
        <v>27</v>
      </c>
      <c r="E16" s="68" t="s">
        <v>14</v>
      </c>
      <c r="F16" s="68">
        <v>1</v>
      </c>
      <c r="G16" s="68" t="s">
        <v>54</v>
      </c>
      <c r="H16" s="9" t="s">
        <v>12</v>
      </c>
      <c r="I16" s="6">
        <v>1</v>
      </c>
      <c r="J16" s="6">
        <v>0</v>
      </c>
      <c r="K16" s="14">
        <v>54017</v>
      </c>
      <c r="L16" s="12">
        <v>43214</v>
      </c>
      <c r="M16" s="12">
        <f t="shared" ref="M16:M19" si="3">K16*0.2</f>
        <v>10803.400000000001</v>
      </c>
      <c r="N16" s="101"/>
    </row>
    <row r="17" spans="1:15" x14ac:dyDescent="0.25">
      <c r="A17" s="81" t="s">
        <v>50</v>
      </c>
      <c r="B17" s="84" t="s">
        <v>15</v>
      </c>
      <c r="C17" s="71" t="s">
        <v>10</v>
      </c>
      <c r="D17" s="71" t="s">
        <v>51</v>
      </c>
      <c r="E17" s="87" t="s">
        <v>52</v>
      </c>
      <c r="F17" s="71">
        <v>2</v>
      </c>
      <c r="G17" s="71" t="s">
        <v>5</v>
      </c>
      <c r="H17" s="9" t="s">
        <v>13</v>
      </c>
      <c r="I17" s="6">
        <v>1</v>
      </c>
      <c r="J17" s="6">
        <v>1</v>
      </c>
      <c r="K17" s="14">
        <v>54000</v>
      </c>
      <c r="L17" s="12">
        <v>43200</v>
      </c>
      <c r="M17" s="12">
        <v>10800</v>
      </c>
      <c r="N17" s="101"/>
    </row>
    <row r="18" spans="1:15" x14ac:dyDescent="0.25">
      <c r="A18" s="81" t="s">
        <v>69</v>
      </c>
      <c r="B18" s="86" t="s">
        <v>9</v>
      </c>
      <c r="C18" s="86" t="s">
        <v>10</v>
      </c>
      <c r="D18" s="86" t="s">
        <v>72</v>
      </c>
      <c r="E18" s="86" t="s">
        <v>68</v>
      </c>
      <c r="F18" s="86">
        <v>5</v>
      </c>
      <c r="G18" s="86" t="s">
        <v>37</v>
      </c>
      <c r="H18" s="65"/>
      <c r="I18" s="6">
        <v>1</v>
      </c>
      <c r="J18" s="6"/>
      <c r="K18" s="14">
        <f t="shared" ref="K18:K19" si="4">L18/0.8</f>
        <v>25000</v>
      </c>
      <c r="L18" s="12">
        <v>20000</v>
      </c>
      <c r="M18" s="12">
        <f t="shared" ref="M18" si="5">K18*0.2</f>
        <v>5000</v>
      </c>
      <c r="N18" s="101"/>
    </row>
    <row r="19" spans="1:15" x14ac:dyDescent="0.25">
      <c r="A19" s="82" t="s">
        <v>35</v>
      </c>
      <c r="B19" s="8" t="s">
        <v>9</v>
      </c>
      <c r="C19" s="8" t="s">
        <v>10</v>
      </c>
      <c r="D19" s="8" t="s">
        <v>28</v>
      </c>
      <c r="E19" s="8" t="s">
        <v>36</v>
      </c>
      <c r="F19" s="8">
        <v>3</v>
      </c>
      <c r="G19" s="8" t="s">
        <v>37</v>
      </c>
      <c r="H19" s="65"/>
      <c r="I19" s="5">
        <v>1</v>
      </c>
      <c r="J19" s="5"/>
      <c r="K19" s="26">
        <f t="shared" si="4"/>
        <v>75000</v>
      </c>
      <c r="L19" s="11">
        <v>60000</v>
      </c>
      <c r="M19" s="11">
        <f t="shared" si="3"/>
        <v>15000</v>
      </c>
      <c r="N19" s="102"/>
    </row>
    <row r="20" spans="1:15" x14ac:dyDescent="0.25">
      <c r="A20" s="1" t="s">
        <v>6</v>
      </c>
      <c r="B20" s="2"/>
      <c r="C20" s="2"/>
      <c r="D20" s="2"/>
      <c r="E20" s="2"/>
      <c r="F20" s="2"/>
      <c r="G20" s="2"/>
      <c r="H20" s="2"/>
      <c r="I20" s="66">
        <f>SUM(I2:I19)</f>
        <v>36</v>
      </c>
      <c r="J20" s="66">
        <f>SUM(J2:J19)</f>
        <v>12</v>
      </c>
      <c r="K20" s="15">
        <f>SUM(K2:K19)</f>
        <v>1716024</v>
      </c>
      <c r="L20" s="16">
        <v>1356820</v>
      </c>
      <c r="M20" s="16">
        <f>SUM(M2:M19)</f>
        <v>343204.6</v>
      </c>
    </row>
    <row r="21" spans="1:15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28"/>
      <c r="M21" s="19"/>
    </row>
    <row r="22" spans="1:15" ht="17.25" x14ac:dyDescent="0.35">
      <c r="B22" s="49"/>
      <c r="C22" s="49"/>
      <c r="D22" s="49"/>
      <c r="E22" s="50"/>
      <c r="F22" s="50"/>
      <c r="G22" s="51"/>
      <c r="H22" s="52"/>
      <c r="I22" s="53"/>
      <c r="J22" s="53"/>
      <c r="K22" s="49"/>
      <c r="L22" s="54"/>
      <c r="M22" s="20"/>
    </row>
    <row r="23" spans="1:15" ht="15.75" x14ac:dyDescent="0.25">
      <c r="B23" s="49"/>
      <c r="C23" s="49"/>
      <c r="D23" s="49"/>
      <c r="E23" s="55"/>
      <c r="F23" s="55"/>
      <c r="G23" s="56"/>
      <c r="H23" s="57"/>
      <c r="I23" s="58"/>
      <c r="J23" s="58"/>
      <c r="K23" s="49"/>
      <c r="L23" s="54"/>
      <c r="M23" s="20"/>
    </row>
    <row r="24" spans="1:15" x14ac:dyDescent="0.25">
      <c r="B24" s="49"/>
      <c r="C24" s="49"/>
      <c r="D24" s="49"/>
      <c r="E24" s="55"/>
      <c r="F24" s="55"/>
      <c r="G24" s="56"/>
      <c r="H24" s="57"/>
      <c r="I24" s="53"/>
      <c r="J24" s="53"/>
      <c r="K24" s="49"/>
      <c r="L24" s="59"/>
      <c r="M24" s="23"/>
      <c r="N24" s="24"/>
      <c r="O24" s="24"/>
    </row>
    <row r="25" spans="1:15" ht="15.75" x14ac:dyDescent="0.25">
      <c r="B25" s="49"/>
      <c r="C25" s="49"/>
      <c r="D25" s="49"/>
      <c r="E25" s="55"/>
      <c r="F25" s="55"/>
      <c r="G25" s="56"/>
      <c r="H25" s="57"/>
      <c r="I25" s="58"/>
      <c r="J25" s="58"/>
      <c r="K25" s="49"/>
      <c r="L25" s="54"/>
      <c r="M25" s="20"/>
    </row>
    <row r="26" spans="1:15" ht="15.75" x14ac:dyDescent="0.25">
      <c r="B26" s="49"/>
      <c r="C26" s="49"/>
      <c r="D26" s="49"/>
      <c r="E26" s="55"/>
      <c r="F26" s="55"/>
      <c r="G26" s="56"/>
      <c r="H26" s="57"/>
      <c r="I26" s="58"/>
      <c r="J26" s="58"/>
      <c r="K26" s="49"/>
      <c r="L26" s="54"/>
      <c r="M26" s="20"/>
    </row>
    <row r="27" spans="1:15" ht="15.75" x14ac:dyDescent="0.25">
      <c r="B27" s="49"/>
      <c r="C27" s="49"/>
      <c r="D27" s="49"/>
      <c r="E27" s="55"/>
      <c r="F27" s="55"/>
      <c r="G27" s="56"/>
      <c r="H27" s="57"/>
      <c r="I27" s="58"/>
      <c r="J27" s="58"/>
      <c r="K27" s="49"/>
      <c r="L27" s="54"/>
      <c r="M27" s="20"/>
    </row>
    <row r="28" spans="1:15" ht="15.75" x14ac:dyDescent="0.25">
      <c r="B28" s="49"/>
      <c r="C28" s="49"/>
      <c r="D28" s="49"/>
      <c r="E28" s="55"/>
      <c r="F28" s="55"/>
      <c r="G28" s="56"/>
      <c r="H28" s="57"/>
      <c r="I28" s="58"/>
      <c r="J28" s="58"/>
      <c r="K28" s="49"/>
      <c r="L28" s="54"/>
      <c r="M28" s="20"/>
    </row>
    <row r="29" spans="1:15" ht="15.75" x14ac:dyDescent="0.25">
      <c r="B29" s="49"/>
      <c r="C29" s="49"/>
      <c r="D29" s="49"/>
      <c r="E29" s="60"/>
      <c r="F29" s="60"/>
      <c r="G29" s="61"/>
      <c r="H29" s="57"/>
      <c r="I29" s="62"/>
      <c r="J29" s="62"/>
      <c r="K29" s="49"/>
      <c r="L29" s="54"/>
      <c r="M29" s="20"/>
    </row>
    <row r="30" spans="1:15" ht="15.75" x14ac:dyDescent="0.25">
      <c r="B30" s="49"/>
      <c r="C30" s="49"/>
      <c r="D30" s="49"/>
      <c r="E30" s="60"/>
      <c r="F30" s="60"/>
      <c r="G30" s="56"/>
      <c r="H30" s="57"/>
      <c r="I30" s="49"/>
      <c r="J30" s="49"/>
      <c r="K30" s="49"/>
      <c r="L30" s="54"/>
      <c r="M30" s="20"/>
      <c r="N30" s="29"/>
    </row>
    <row r="31" spans="1:15" ht="15.75" x14ac:dyDescent="0.25">
      <c r="B31" s="49"/>
      <c r="C31" s="49"/>
      <c r="D31" s="49"/>
      <c r="E31" s="55"/>
      <c r="F31" s="55"/>
      <c r="G31" s="63"/>
      <c r="H31" s="64"/>
      <c r="I31" s="49"/>
      <c r="J31" s="49"/>
      <c r="K31" s="49"/>
      <c r="L31" s="54"/>
      <c r="M31" s="20"/>
    </row>
    <row r="32" spans="1:15" ht="15.75" x14ac:dyDescent="0.25">
      <c r="A32" s="25"/>
      <c r="B32" s="39"/>
      <c r="C32" s="39"/>
      <c r="D32" s="39"/>
      <c r="M32" s="20"/>
    </row>
    <row r="33" spans="1:13" ht="15.75" x14ac:dyDescent="0.25">
      <c r="M33" s="20"/>
    </row>
    <row r="39" spans="1:13" x14ac:dyDescent="0.25">
      <c r="A39" s="88"/>
    </row>
    <row r="46" spans="1:13" x14ac:dyDescent="0.25">
      <c r="A46" s="88"/>
    </row>
  </sheetData>
  <mergeCells count="18">
    <mergeCell ref="F4:F5"/>
    <mergeCell ref="F9:F10"/>
    <mergeCell ref="F6:F7"/>
    <mergeCell ref="A9:A10"/>
    <mergeCell ref="B4:B5"/>
    <mergeCell ref="C4:C5"/>
    <mergeCell ref="D4:D5"/>
    <mergeCell ref="E4:E5"/>
    <mergeCell ref="A4:A5"/>
    <mergeCell ref="A6:A7"/>
    <mergeCell ref="B6:B7"/>
    <mergeCell ref="C6:C7"/>
    <mergeCell ref="E6:E7"/>
    <mergeCell ref="B9:B10"/>
    <mergeCell ref="C9:C10"/>
    <mergeCell ref="D9:D10"/>
    <mergeCell ref="E9:E10"/>
    <mergeCell ref="D6:D7"/>
  </mergeCells>
  <pageMargins left="0.7" right="0" top="0.75" bottom="0" header="0.3" footer="0.3"/>
  <pageSetup paperSize="5" scale="93" fitToHeight="0" orientation="landscape" r:id="rId1"/>
  <headerFooter>
    <oddHeader>&amp;C&amp;"Arial,Regular"&amp;18AL-16-X002-05 POP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ALDOT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brookswi</dc:creator>
  <cp:lastModifiedBy>sharon coats</cp:lastModifiedBy>
  <cp:lastPrinted>2015-08-12T14:13:55Z</cp:lastPrinted>
  <dcterms:created xsi:type="dcterms:W3CDTF">2011-03-08T22:42:48Z</dcterms:created>
  <dcterms:modified xsi:type="dcterms:W3CDTF">2015-08-12T14:15:25Z</dcterms:modified>
</cp:coreProperties>
</file>